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a\Nextcloud2\Workshops\WS Honorare\"/>
    </mc:Choice>
  </mc:AlternateContent>
  <xr:revisionPtr revIDLastSave="0" documentId="13_ncr:1_{F45CC568-FE1A-450E-B35E-59BC0595F17D}" xr6:coauthVersionLast="47" xr6:coauthVersionMax="47" xr10:uidLastSave="{00000000-0000-0000-0000-000000000000}"/>
  <bookViews>
    <workbookView xWindow="1884" yWindow="1884" windowWidth="20160" windowHeight="11760" xr2:uid="{00000000-000D-0000-FFFF-FFFF00000000}"/>
  </bookViews>
  <sheets>
    <sheet name="Bedarf" sheetId="4" r:id="rId1"/>
    <sheet name="Bedarf Zusammenfassung" sheetId="6" r:id="rId2"/>
    <sheet name="Fakturierbare Tage" sheetId="2" r:id="rId3"/>
    <sheet name="Einnahmen" sheetId="5" r:id="rId4"/>
    <sheet name="Berechneter Tagessatz" sheetId="8" r:id="rId5"/>
    <sheet name="Tools" sheetId="7" r:id="rId6"/>
  </sheets>
  <definedNames>
    <definedName name="_xlnm.Print_Area" localSheetId="0">Bedarf!$A$1:$D$89</definedName>
    <definedName name="_xlnm.Print_Area" localSheetId="1">'Bedarf Zusammenfassung'!$A$1:$D$34</definedName>
    <definedName name="_xlnm.Print_Area" localSheetId="3">Einnahmen!$A$1:$D$46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19" i="2"/>
  <c r="E19" i="4"/>
  <c r="D19" i="4"/>
  <c r="D13" i="4"/>
  <c r="E13" i="4" s="1"/>
  <c r="D69" i="4"/>
  <c r="B43" i="5"/>
  <c r="B30" i="6"/>
  <c r="D31" i="5"/>
  <c r="E31" i="5" s="1"/>
  <c r="D32" i="5"/>
  <c r="D30" i="5"/>
  <c r="E30" i="5" s="1"/>
  <c r="F34" i="5"/>
  <c r="F27" i="5"/>
  <c r="D25" i="5"/>
  <c r="E25" i="5" s="1"/>
  <c r="E32" i="5"/>
  <c r="D23" i="5"/>
  <c r="E23" i="5" s="1"/>
  <c r="D24" i="5"/>
  <c r="E24" i="5" s="1"/>
  <c r="E26" i="5"/>
  <c r="B16" i="2"/>
  <c r="D34" i="5" l="1"/>
  <c r="E34" i="5"/>
  <c r="D72" i="4" l="1"/>
  <c r="E72" i="4" s="1"/>
  <c r="E46" i="4"/>
  <c r="E42" i="4"/>
  <c r="F18" i="5"/>
  <c r="D32" i="4"/>
  <c r="E32" i="4" s="1"/>
  <c r="D52" i="4"/>
  <c r="E52" i="4" s="1"/>
  <c r="D51" i="4"/>
  <c r="E51" i="4" s="1"/>
  <c r="D41" i="4"/>
  <c r="E41" i="4" s="1"/>
  <c r="D42" i="4"/>
  <c r="D45" i="4"/>
  <c r="E45" i="4" s="1"/>
  <c r="D44" i="4"/>
  <c r="E44" i="4" s="1"/>
  <c r="D43" i="4"/>
  <c r="E43" i="4" s="1"/>
  <c r="E47" i="4" l="1"/>
  <c r="E16" i="6" s="1"/>
  <c r="D47" i="4"/>
  <c r="D16" i="6" s="1"/>
  <c r="D59" i="4" l="1"/>
  <c r="E59" i="4" s="1"/>
  <c r="E69" i="4"/>
  <c r="F36" i="5" l="1"/>
  <c r="B22" i="2" s="1"/>
  <c r="B23" i="2" s="1"/>
  <c r="D37" i="4"/>
  <c r="E37" i="4" s="1"/>
  <c r="D17" i="5"/>
  <c r="E17" i="5" s="1"/>
  <c r="D16" i="5"/>
  <c r="E16" i="5" s="1"/>
  <c r="D15" i="5"/>
  <c r="E15" i="5" s="1"/>
  <c r="D14" i="5"/>
  <c r="D22" i="5"/>
  <c r="E22" i="5" s="1"/>
  <c r="D21" i="5"/>
  <c r="E21" i="5" s="1"/>
  <c r="D65" i="4"/>
  <c r="E65" i="4" s="1"/>
  <c r="D16" i="4"/>
  <c r="E16" i="4" s="1"/>
  <c r="D56" i="4"/>
  <c r="E56" i="4" s="1"/>
  <c r="D60" i="4"/>
  <c r="E60" i="4" s="1"/>
  <c r="D55" i="4"/>
  <c r="E55" i="4" s="1"/>
  <c r="D50" i="4"/>
  <c r="E50" i="4" s="1"/>
  <c r="D9" i="5"/>
  <c r="E9" i="5" s="1"/>
  <c r="D10" i="5"/>
  <c r="E10" i="5" s="1"/>
  <c r="D8" i="5"/>
  <c r="E8" i="5" s="1"/>
  <c r="D7" i="5"/>
  <c r="E7" i="5" l="1"/>
  <c r="E11" i="5" s="1"/>
  <c r="E14" i="5"/>
  <c r="E18" i="5" s="1"/>
  <c r="E27" i="5"/>
  <c r="D27" i="5"/>
  <c r="D18" i="5"/>
  <c r="D11" i="5"/>
  <c r="D68" i="4"/>
  <c r="E68" i="4" s="1"/>
  <c r="D53" i="4"/>
  <c r="E53" i="4" s="1"/>
  <c r="D23" i="4"/>
  <c r="E23" i="4" s="1"/>
  <c r="D36" i="5" l="1"/>
  <c r="E36" i="5"/>
  <c r="D71" i="4"/>
  <c r="E71" i="4" s="1"/>
  <c r="D70" i="4"/>
  <c r="E70" i="4" s="1"/>
  <c r="D18" i="4" l="1"/>
  <c r="E18" i="4" s="1"/>
  <c r="D36" i="4" l="1"/>
  <c r="E36" i="4" s="1"/>
  <c r="B7" i="2"/>
  <c r="B9" i="2" s="1"/>
  <c r="D26" i="4"/>
  <c r="E26" i="4" s="1"/>
  <c r="D25" i="4"/>
  <c r="E25" i="4" s="1"/>
  <c r="D24" i="4"/>
  <c r="E24" i="4" s="1"/>
  <c r="D22" i="4"/>
  <c r="E22" i="4" s="1"/>
  <c r="D21" i="4"/>
  <c r="D67" i="4"/>
  <c r="E67" i="4" s="1"/>
  <c r="D63" i="4"/>
  <c r="E63" i="4" s="1"/>
  <c r="D66" i="4"/>
  <c r="E66" i="4" s="1"/>
  <c r="D38" i="4"/>
  <c r="E38" i="4" s="1"/>
  <c r="D35" i="4"/>
  <c r="D31" i="4"/>
  <c r="E31" i="4" s="1"/>
  <c r="D30" i="4"/>
  <c r="E30" i="4" s="1"/>
  <c r="D29" i="4"/>
  <c r="D49" i="4"/>
  <c r="E49" i="4" s="1"/>
  <c r="D54" i="4"/>
  <c r="E54" i="4" s="1"/>
  <c r="D58" i="4"/>
  <c r="E58" i="4" s="1"/>
  <c r="D57" i="4"/>
  <c r="E57" i="4" s="1"/>
  <c r="D17" i="4"/>
  <c r="E17" i="4" s="1"/>
  <c r="D15" i="4"/>
  <c r="E15" i="4" s="1"/>
  <c r="D14" i="4"/>
  <c r="D10" i="4"/>
  <c r="E10" i="4" s="1"/>
  <c r="D9" i="4"/>
  <c r="E9" i="4" s="1"/>
  <c r="D8" i="4"/>
  <c r="E8" i="4" s="1"/>
  <c r="D7" i="4"/>
  <c r="E7" i="4" s="1"/>
  <c r="D6" i="4"/>
  <c r="E6" i="4" s="1"/>
  <c r="B10" i="2" l="1"/>
  <c r="B20" i="2" s="1"/>
  <c r="E29" i="4"/>
  <c r="E33" i="4" s="1"/>
  <c r="E12" i="6" s="1"/>
  <c r="E21" i="4"/>
  <c r="E27" i="4" s="1"/>
  <c r="E10" i="6" s="1"/>
  <c r="E14" i="4"/>
  <c r="E8" i="6" s="1"/>
  <c r="E35" i="4"/>
  <c r="E39" i="4" s="1"/>
  <c r="E14" i="6" s="1"/>
  <c r="E11" i="4"/>
  <c r="E6" i="6" s="1"/>
  <c r="E61" i="4"/>
  <c r="E18" i="6" s="1"/>
  <c r="D61" i="4"/>
  <c r="D18" i="6" s="1"/>
  <c r="D33" i="4"/>
  <c r="D12" i="6" s="1"/>
  <c r="D39" i="4"/>
  <c r="D14" i="6" s="1"/>
  <c r="D11" i="4"/>
  <c r="D27" i="4"/>
  <c r="D10" i="6" s="1"/>
  <c r="D8" i="6"/>
  <c r="E20" i="2" l="1"/>
  <c r="D31" i="2"/>
  <c r="B25" i="2"/>
  <c r="B30" i="2"/>
  <c r="D6" i="6"/>
  <c r="F16" i="6" s="1"/>
  <c r="D64" i="4"/>
  <c r="E64" i="4" s="1"/>
  <c r="B31" i="2" l="1"/>
  <c r="B10" i="8" s="1"/>
  <c r="D73" i="4"/>
  <c r="D20" i="6" s="1"/>
  <c r="E73" i="4"/>
  <c r="E75" i="4" l="1"/>
  <c r="E20" i="6"/>
  <c r="E22" i="6" s="1"/>
  <c r="D75" i="4"/>
  <c r="C78" i="4" s="1"/>
  <c r="H78" i="4" s="1"/>
  <c r="F20" i="6"/>
  <c r="D22" i="6"/>
  <c r="D78" i="4" l="1"/>
  <c r="E78" i="4" s="1"/>
  <c r="C79" i="4" l="1"/>
  <c r="D79" i="4" s="1"/>
  <c r="D80" i="4" l="1"/>
  <c r="D83" i="4" s="1"/>
  <c r="E79" i="4"/>
  <c r="E80" i="4" s="1"/>
  <c r="E83" i="4" l="1"/>
  <c r="E38" i="5" s="1"/>
  <c r="E41" i="5" s="1"/>
  <c r="B5" i="8" s="1"/>
  <c r="B13" i="8" s="1"/>
  <c r="B21" i="8" s="1"/>
  <c r="E25" i="6"/>
  <c r="E28" i="6" s="1"/>
  <c r="E30" i="6" s="1"/>
  <c r="D38" i="5"/>
  <c r="D41" i="5" s="1"/>
  <c r="D43" i="5" s="1"/>
  <c r="D25" i="6"/>
  <c r="D28" i="6" s="1"/>
  <c r="D85" i="4"/>
  <c r="D87" i="4" s="1"/>
  <c r="E85" i="4" l="1"/>
  <c r="E87" i="4" s="1"/>
  <c r="E32" i="6"/>
  <c r="D30" i="6"/>
  <c r="D32" i="6" s="1"/>
  <c r="E43" i="5"/>
  <c r="E45" i="5" s="1"/>
  <c r="B7" i="8" s="1"/>
  <c r="B15" i="8" s="1"/>
  <c r="B23" i="8" s="1"/>
  <c r="D45" i="5"/>
</calcChain>
</file>

<file path=xl/sharedStrings.xml><?xml version="1.0" encoding="utf-8"?>
<sst xmlns="http://schemas.openxmlformats.org/spreadsheetml/2006/main" count="249" uniqueCount="203">
  <si>
    <t>Art</t>
  </si>
  <si>
    <t>Arbeitslosenversicherung</t>
  </si>
  <si>
    <t>Krankenversicherung</t>
  </si>
  <si>
    <t>Kinder</t>
  </si>
  <si>
    <t>Reise/Transpot</t>
  </si>
  <si>
    <t>Porto</t>
  </si>
  <si>
    <t>Büromaterial</t>
  </si>
  <si>
    <t>Bildung, Berufliche Kosten</t>
  </si>
  <si>
    <t>Nebenkosten (Strom, Gas, Wasser)</t>
  </si>
  <si>
    <t>Miete (warm)</t>
  </si>
  <si>
    <t>Mobiltelefon</t>
  </si>
  <si>
    <t>Sportverein/Musikunterricht</t>
  </si>
  <si>
    <t>Beiträge/Verbände etc</t>
  </si>
  <si>
    <t>Rückzahlung Darlehen/BafÖg</t>
  </si>
  <si>
    <t>Summe Steuern Abgaben</t>
  </si>
  <si>
    <t>Summe Versicherungen</t>
  </si>
  <si>
    <t>Summe Reise/Transport</t>
  </si>
  <si>
    <t>Summe Technik/Telekommunikation</t>
  </si>
  <si>
    <t>Technik Telekommunikation</t>
  </si>
  <si>
    <t>Summe Berufliche Kosten</t>
  </si>
  <si>
    <t>Summe Kinder</t>
  </si>
  <si>
    <t>Summe Grundsicherung</t>
  </si>
  <si>
    <t>Menge/ 
Faktor</t>
  </si>
  <si>
    <t>Festnetz-Telefon/Internet</t>
  </si>
  <si>
    <t>Neuanschaffungen Rücklagen (Computer, Telefon)</t>
  </si>
  <si>
    <t>Lebensmittel und Nonfood</t>
  </si>
  <si>
    <t>Privates</t>
  </si>
  <si>
    <t>Geschenke (Weihnachten, Geburtstage)</t>
  </si>
  <si>
    <t>Kinder Schule Essensgeld</t>
  </si>
  <si>
    <t>Rundfunkbeitrag</t>
  </si>
  <si>
    <t>Tage pro Jahr</t>
  </si>
  <si>
    <t>Was</t>
  </si>
  <si>
    <t>Urlaub</t>
  </si>
  <si>
    <t>Krankheit</t>
  </si>
  <si>
    <t>Seminare/Fortbildung</t>
  </si>
  <si>
    <t>Zwischensumme Arbeitstage</t>
  </si>
  <si>
    <t>Risikorücklagen-Freiberufler</t>
  </si>
  <si>
    <t>Sportverein</t>
  </si>
  <si>
    <t>Nachmittagsbetreuung Elternbeitrag</t>
  </si>
  <si>
    <t>Taschengeld (Cafés, Kino, Theater, Bar, Bücher)</t>
  </si>
  <si>
    <t>berufliche Reisekosten</t>
  </si>
  <si>
    <t>Summe pro Monat</t>
  </si>
  <si>
    <t xml:space="preserve">Kleidung </t>
  </si>
  <si>
    <t>unbezahlte Arbeitstage (Management, Verwaltung)</t>
  </si>
  <si>
    <t>Gesamtbedarf Netto</t>
  </si>
  <si>
    <t>Grundlage</t>
  </si>
  <si>
    <t>Betrag</t>
  </si>
  <si>
    <t>Faktor</t>
  </si>
  <si>
    <t>Steuern Abgaben</t>
  </si>
  <si>
    <t>Einkommenssteuer in % (Netto - Werbekosten - Freibetrag)</t>
  </si>
  <si>
    <t>versteuerbares Jahreseinkommen (inkl. Freibetrag)</t>
  </si>
  <si>
    <t>ges. Feiertage o. WE (6-12, je nach Land und Jahr)</t>
  </si>
  <si>
    <t>Tagessatz ohne MwSt.</t>
  </si>
  <si>
    <t>Abwesenheit und Fortbildung</t>
  </si>
  <si>
    <t>Summe Abwesenheit</t>
  </si>
  <si>
    <t>Unbezahltes Arbeiten</t>
  </si>
  <si>
    <t>Summe unbezahlte Arbeitstage</t>
  </si>
  <si>
    <t>Summe Freitage</t>
  </si>
  <si>
    <t>Wochenenden und Feiertage</t>
  </si>
  <si>
    <t>Berechnungsbasis für ESt.</t>
  </si>
  <si>
    <t>Summe Einnahmen</t>
  </si>
  <si>
    <t>Kosten/ Monat</t>
  </si>
  <si>
    <t>Wochenenden (WE)</t>
  </si>
  <si>
    <t>Taschengeld</t>
  </si>
  <si>
    <t>Steuerberater</t>
  </si>
  <si>
    <t>Miete Büro (ggf. anteilhaft)</t>
  </si>
  <si>
    <t xml:space="preserve">NK (Strom) und Telefon/Internet </t>
  </si>
  <si>
    <t>Haftpflichtversicherung privat</t>
  </si>
  <si>
    <t>Berufsunfähingkeitsversicherung</t>
  </si>
  <si>
    <t>Rechtsschutzversicherung</t>
  </si>
  <si>
    <t>Bausparvertrag</t>
  </si>
  <si>
    <t>Rücklagen, Sparen</t>
  </si>
  <si>
    <t>Einzelne Fahrkarten (durchschnittlich)</t>
  </si>
  <si>
    <t>Reisen/Urlaub</t>
  </si>
  <si>
    <t>Tagessatz inkl. MwSt.</t>
  </si>
  <si>
    <t>Kosten für Haustiere</t>
  </si>
  <si>
    <t>Software-Abos, Clouds, etc</t>
  </si>
  <si>
    <t>Berufshaftpflichtversicherung</t>
  </si>
  <si>
    <t>Berechnung Bedarf Lebensunterhalt - Einnahmen</t>
  </si>
  <si>
    <t>Zeitaufwand in Tagen</t>
  </si>
  <si>
    <t>Sozialleistungen</t>
  </si>
  <si>
    <t>Kindergeld</t>
  </si>
  <si>
    <t>Wohngeld</t>
  </si>
  <si>
    <t>Arbeitslosengeld</t>
  </si>
  <si>
    <t>Rente</t>
  </si>
  <si>
    <t>Zuwendungen Stipendien</t>
  </si>
  <si>
    <t>Stipendium x</t>
  </si>
  <si>
    <t>Stipendium y</t>
  </si>
  <si>
    <t>Unterhalt</t>
  </si>
  <si>
    <t>Summe Sozialleistungen</t>
  </si>
  <si>
    <t>Gesamtbedarf pro Monat Umsatz (inkl. ESt. Und USt)</t>
  </si>
  <si>
    <t>Mehrwertsteuer (monat)</t>
  </si>
  <si>
    <t>Gesamtbedarf Netto Monat (inkl. ESt.)</t>
  </si>
  <si>
    <t>Autoversicherung - Steuern</t>
  </si>
  <si>
    <t>Bayerische Versorgungskammer</t>
  </si>
  <si>
    <t>Gesamtbedarf Rest pro Jahr Umsatz (inkl. ESt.)</t>
  </si>
  <si>
    <t>Restbedarf Jahresumsatz ohne MwSt.</t>
  </si>
  <si>
    <t>Restbedarf Jahresumsatz inkl. MwSt.</t>
  </si>
  <si>
    <t>Ges-Honorar</t>
  </si>
  <si>
    <r>
      <rPr>
        <sz val="10"/>
        <rFont val="Calibri"/>
        <family val="2"/>
      </rPr>
      <t>Ø</t>
    </r>
    <r>
      <rPr>
        <sz val="10"/>
        <rFont val="Arial"/>
        <family val="2"/>
      </rPr>
      <t>Betrag/1Mon</t>
    </r>
  </si>
  <si>
    <t>private Verpflichtungen (Pflege Angehörige, Kinder etc)</t>
  </si>
  <si>
    <t>Akquise und Netzwerken 20%</t>
  </si>
  <si>
    <t>Berechnung Bedarf Lebensunterhalt Ausgaben</t>
  </si>
  <si>
    <t>Meta-Zeit (Zeit zum Denken)</t>
  </si>
  <si>
    <t>Kraftstoff für PKW</t>
  </si>
  <si>
    <t>Nahverkehrsticket Schülerticket</t>
  </si>
  <si>
    <t>Bahncard 50</t>
  </si>
  <si>
    <t>KSK-Beiträge</t>
  </si>
  <si>
    <t>Tage/Jahr</t>
  </si>
  <si>
    <t>Baralga</t>
  </si>
  <si>
    <t>Toggl</t>
  </si>
  <si>
    <t>Timula</t>
  </si>
  <si>
    <t>Private Kosten</t>
  </si>
  <si>
    <t>Berufliche Kosten</t>
  </si>
  <si>
    <t>Vergleich: AN-Netto</t>
  </si>
  <si>
    <t>Einkommen durch Beratungen</t>
  </si>
  <si>
    <t>REGENERATIONSZEIT</t>
  </si>
  <si>
    <t>Berechnung der fakturierbaren Arbeitstage</t>
  </si>
  <si>
    <t>Gesundheit (Zahnarzt, Medikamente, etc)</t>
  </si>
  <si>
    <t>Werbung (design, Webseite, Flyer, Visitenkarten etc)</t>
  </si>
  <si>
    <t>Versicherungen/Rücklagen/Abzahlungen privat</t>
  </si>
  <si>
    <t>Versicherungen/Rücklagen/Abzahlungen beruflich</t>
  </si>
  <si>
    <t>Rentenversicherung/Altersvorsorge</t>
  </si>
  <si>
    <t>Neuanschaffungen Rücklagen (Waschmaschine, Möbel)</t>
  </si>
  <si>
    <t xml:space="preserve">Mehrwertsteuer </t>
  </si>
  <si>
    <t>Fortbildungen/ Fachliteratur (ggf. tägliches Training)</t>
  </si>
  <si>
    <t>JIFFY</t>
  </si>
  <si>
    <t>Anzahl/Jahr</t>
  </si>
  <si>
    <t>Absprachen mit Kolleg*innen/Jour Fixes</t>
  </si>
  <si>
    <t>Ehrenamtliche Arbeit (Engagement für Szene)</t>
  </si>
  <si>
    <t>Summe pro Jahr</t>
  </si>
  <si>
    <t>Reise/Transport</t>
  </si>
  <si>
    <t>Spenden (z.B. UNICEF, Ärzte ohne Grenzen)</t>
  </si>
  <si>
    <t>Umwelt- Monatskarte Deutschlandticket</t>
  </si>
  <si>
    <t xml:space="preserve">Summe Einnahmen </t>
  </si>
  <si>
    <t xml:space="preserve">Gesamteinnahmen </t>
  </si>
  <si>
    <t>Gesamtjahres bedarf (inkl. ESt., exkl USt.)</t>
  </si>
  <si>
    <t>Summe Abwesenheit / Fortbildungen</t>
  </si>
  <si>
    <t>Konferenzen/Fachtreffen/Festivals</t>
  </si>
  <si>
    <t>Unvermeidbare Lücken (zwischen zwei Jobs)</t>
  </si>
  <si>
    <t>Grundsicherung</t>
  </si>
  <si>
    <t>Technik/Telekommunikation</t>
  </si>
  <si>
    <t>Versicherungen/Abzahlungen privat</t>
  </si>
  <si>
    <t>Abzahlung Kredit</t>
  </si>
  <si>
    <t>Grundsicherung (1 Erw., x Kinder)</t>
  </si>
  <si>
    <t>https://www.bmf-steuerrechner.de/ekst/eingabeformekst.xhtml</t>
  </si>
  <si>
    <t>Faktor anpassen! (Internet)!</t>
  </si>
  <si>
    <t>Einnahmen durch regelmäßige Jobs - (netto)</t>
  </si>
  <si>
    <t>Einnahmen projektweise - (netto)</t>
  </si>
  <si>
    <t>Einkommen durch Job 3</t>
  </si>
  <si>
    <t>Anzahl</t>
  </si>
  <si>
    <t>Einkommen durch Festanstellung 1</t>
  </si>
  <si>
    <t>Einkommen durch Projekt 3</t>
  </si>
  <si>
    <t>Einkommen durch Projekt 4</t>
  </si>
  <si>
    <t>Einkommen durch Projekt 5</t>
  </si>
  <si>
    <t>Gehalt/Mon</t>
  </si>
  <si>
    <t>Einkommen durch Job/Festanstellung 2</t>
  </si>
  <si>
    <t>Restbedarf (netto)</t>
  </si>
  <si>
    <t>Vergleich: Fakturierbare Tage in der freien Wirtschaft: ca. 110 Tage</t>
  </si>
  <si>
    <t xml:space="preserve">Geblockte Zeit für andere Jobs </t>
  </si>
  <si>
    <t>Hinweis: bei einer 50% Stelle werden ca. 105 Arbeitstage belegt</t>
  </si>
  <si>
    <t>Betrag/Jahr</t>
  </si>
  <si>
    <t>Steuerrechner Finanzministerium</t>
  </si>
  <si>
    <t>Berechnung des Prozentsatzes siehe Reiter "Tools"</t>
  </si>
  <si>
    <t>Tools zur Zeiterfassung (kleine Auswahl)</t>
  </si>
  <si>
    <t>Mehrwertsteuer (Monat)</t>
  </si>
  <si>
    <t>TVÖD-Rechner</t>
  </si>
  <si>
    <t>https://oeffentlicher-dienst.info/tvoed/bund/</t>
  </si>
  <si>
    <t>https://www.brutto-netto-rechner.info/gehalt/gehaltsrechner-arbeitgeber.php</t>
  </si>
  <si>
    <t>Brutto-Netto-Gehaltsrechner</t>
  </si>
  <si>
    <t>https://www.blitzrechner.de/kunstwerk/</t>
  </si>
  <si>
    <t>Preisberechner für Kunstwerke</t>
  </si>
  <si>
    <t>https://www.honorarrechner-bbkrlp.de/</t>
  </si>
  <si>
    <t>Honorarrechner für Bildende Künstler:innen des BBK RLP</t>
  </si>
  <si>
    <t>Leitfaden zur Honorarberechnung des BBK RLP</t>
  </si>
  <si>
    <t>https://www.bbk-bundesverband.de/publikationen/leitfaden-honorare</t>
  </si>
  <si>
    <t>Honoraruntergrenze BFDK</t>
  </si>
  <si>
    <t>https://darstellende-kuenste.de/aktuelles/neue-honoraruntergrenze-mindesthonorare-fuer-freie-darstellende-kuenstlerinnen</t>
  </si>
  <si>
    <t>Einkommen durch Projekt Schwanensee (z.B. 12 Tage)</t>
  </si>
  <si>
    <t>Wie viel ist meine Arbeit wert?</t>
  </si>
  <si>
    <t>Tools und Links</t>
  </si>
  <si>
    <t>https://www.basishonorare.de/</t>
  </si>
  <si>
    <t>Ver.di Basishonorare auf Grundlage des TVöD</t>
  </si>
  <si>
    <t>https://musiker-honorare.de/honorarberechnung/stunden-honorarsatz-rechner/</t>
  </si>
  <si>
    <t>Musiker-Honorare</t>
  </si>
  <si>
    <t>Hinweis: wenn hier netto-Gehalt, dann ggf. keine Sozialabgaben mehr in den Kosten (Tabelle 'Bedarf')?</t>
  </si>
  <si>
    <t>ggf. Kirchensteuer (8 / 9 % der Est, je nach Bundesland)</t>
  </si>
  <si>
    <t>Summe fakturierbare Arbeitstage</t>
  </si>
  <si>
    <t>Berechnung des Tagessatzes</t>
  </si>
  <si>
    <t>Anzahl der Arbeitsstunden/Tag</t>
  </si>
  <si>
    <t>Stundensatz ohne MwSt.</t>
  </si>
  <si>
    <t>Stundensatz inkl. MwSt.</t>
  </si>
  <si>
    <t>Weitere Honorar-Berechnungen für Kulturarbeitende</t>
  </si>
  <si>
    <t>Stand: 06/2026</t>
  </si>
  <si>
    <t>Unterhaltszahlungen an Kinder</t>
  </si>
  <si>
    <t>Grundlage (netto)</t>
  </si>
  <si>
    <t>Pro Monat:</t>
  </si>
  <si>
    <r>
      <t xml:space="preserve">Übertrag aus Tabelle </t>
    </r>
    <r>
      <rPr>
        <i/>
        <sz val="10"/>
        <rFont val="Arial"/>
        <family val="2"/>
      </rPr>
      <t>fakturierbare Tage</t>
    </r>
  </si>
  <si>
    <r>
      <t xml:space="preserve">Übertrag aus Tabelle </t>
    </r>
    <r>
      <rPr>
        <i/>
        <sz val="10"/>
        <rFont val="Arial"/>
        <family val="2"/>
      </rPr>
      <t>Einnahmen</t>
    </r>
  </si>
  <si>
    <t>ggf. anpassen</t>
  </si>
  <si>
    <t>Summe Arbeitstage für andere Jobs</t>
  </si>
  <si>
    <t>Arbeitstage Vollzeit</t>
  </si>
  <si>
    <t>übernommen aus Reiter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</si>
</sst>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10"/>
      <color theme="1" tint="0.499984740745262"/>
      <name val="Arial"/>
      <family val="2"/>
    </font>
    <font>
      <u/>
      <sz val="10"/>
      <color theme="1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1" tint="0.499984740745262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i/>
      <sz val="10"/>
      <name val="Arial"/>
      <family val="2"/>
    </font>
    <font>
      <sz val="10"/>
      <color theme="0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114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9" fontId="0" fillId="0" borderId="0" xfId="1" applyFont="1"/>
    <xf numFmtId="0" fontId="2" fillId="0" borderId="0" xfId="0" applyFont="1"/>
    <xf numFmtId="0" fontId="6" fillId="0" borderId="0" xfId="0" applyFont="1"/>
    <xf numFmtId="0" fontId="2" fillId="0" borderId="2" xfId="0" applyFont="1" applyBorder="1"/>
    <xf numFmtId="0" fontId="2" fillId="2" borderId="0" xfId="0" applyFont="1" applyFill="1"/>
    <xf numFmtId="0" fontId="0" fillId="2" borderId="0" xfId="0" applyFill="1"/>
    <xf numFmtId="0" fontId="2" fillId="3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1" xfId="0" applyFont="1" applyFill="1" applyBorder="1"/>
    <xf numFmtId="0" fontId="2" fillId="5" borderId="5" xfId="0" applyFont="1" applyFill="1" applyBorder="1"/>
    <xf numFmtId="0" fontId="2" fillId="5" borderId="1" xfId="0" applyFont="1" applyFill="1" applyBorder="1"/>
    <xf numFmtId="0" fontId="2" fillId="0" borderId="6" xfId="0" applyFont="1" applyBorder="1"/>
    <xf numFmtId="44" fontId="0" fillId="0" borderId="0" xfId="2" applyFont="1"/>
    <xf numFmtId="44" fontId="3" fillId="0" borderId="0" xfId="2" applyFont="1"/>
    <xf numFmtId="44" fontId="5" fillId="2" borderId="0" xfId="2" applyFont="1" applyFill="1"/>
    <xf numFmtId="44" fontId="2" fillId="5" borderId="1" xfId="2" applyFont="1" applyFill="1" applyBorder="1"/>
    <xf numFmtId="44" fontId="2" fillId="0" borderId="0" xfId="2" applyFont="1" applyBorder="1"/>
    <xf numFmtId="44" fontId="2" fillId="4" borderId="1" xfId="2" applyFont="1" applyFill="1" applyBorder="1"/>
    <xf numFmtId="44" fontId="2" fillId="0" borderId="6" xfId="2" applyFont="1" applyFill="1" applyBorder="1"/>
    <xf numFmtId="44" fontId="2" fillId="4" borderId="4" xfId="2" applyFont="1" applyFill="1" applyBorder="1"/>
    <xf numFmtId="0" fontId="2" fillId="4" borderId="2" xfId="0" applyFont="1" applyFill="1" applyBorder="1"/>
    <xf numFmtId="44" fontId="2" fillId="4" borderId="2" xfId="2" applyFont="1" applyFill="1" applyBorder="1"/>
    <xf numFmtId="0" fontId="2" fillId="8" borderId="0" xfId="0" applyFont="1" applyFill="1"/>
    <xf numFmtId="0" fontId="2" fillId="6" borderId="0" xfId="0" applyFont="1" applyFill="1"/>
    <xf numFmtId="0" fontId="2" fillId="6" borderId="1" xfId="0" applyFont="1" applyFill="1" applyBorder="1"/>
    <xf numFmtId="0" fontId="0" fillId="6" borderId="1" xfId="0" applyFill="1" applyBorder="1"/>
    <xf numFmtId="0" fontId="2" fillId="9" borderId="1" xfId="0" applyFont="1" applyFill="1" applyBorder="1"/>
    <xf numFmtId="0" fontId="2" fillId="9" borderId="0" xfId="0" applyFont="1" applyFill="1"/>
    <xf numFmtId="0" fontId="0" fillId="10" borderId="1" xfId="0" applyFill="1" applyBorder="1"/>
    <xf numFmtId="0" fontId="6" fillId="10" borderId="1" xfId="0" applyFont="1" applyFill="1" applyBorder="1"/>
    <xf numFmtId="0" fontId="2" fillId="9" borderId="3" xfId="0" applyFont="1" applyFill="1" applyBorder="1"/>
    <xf numFmtId="0" fontId="2" fillId="0" borderId="3" xfId="0" applyFont="1" applyBorder="1"/>
    <xf numFmtId="0" fontId="2" fillId="0" borderId="4" xfId="0" applyFont="1" applyBorder="1"/>
    <xf numFmtId="44" fontId="0" fillId="0" borderId="0" xfId="2" applyFont="1" applyFill="1"/>
    <xf numFmtId="0" fontId="7" fillId="0" borderId="0" xfId="0" applyFont="1"/>
    <xf numFmtId="0" fontId="1" fillId="0" borderId="0" xfId="0" applyFont="1"/>
    <xf numFmtId="44" fontId="2" fillId="3" borderId="3" xfId="2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7" borderId="5" xfId="0" applyFont="1" applyFill="1" applyBorder="1"/>
    <xf numFmtId="0" fontId="2" fillId="7" borderId="1" xfId="0" applyFont="1" applyFill="1" applyBorder="1"/>
    <xf numFmtId="44" fontId="2" fillId="7" borderId="1" xfId="2" applyFont="1" applyFill="1" applyBorder="1"/>
    <xf numFmtId="0" fontId="9" fillId="0" borderId="0" xfId="0" applyFont="1"/>
    <xf numFmtId="0" fontId="1" fillId="0" borderId="3" xfId="0" applyFont="1" applyBorder="1"/>
    <xf numFmtId="9" fontId="2" fillId="6" borderId="0" xfId="0" applyNumberFormat="1" applyFont="1" applyFill="1"/>
    <xf numFmtId="44" fontId="2" fillId="6" borderId="0" xfId="2" applyFont="1" applyFill="1"/>
    <xf numFmtId="44" fontId="1" fillId="2" borderId="0" xfId="2" applyFont="1" applyFill="1"/>
    <xf numFmtId="44" fontId="0" fillId="0" borderId="0" xfId="0" applyNumberFormat="1"/>
    <xf numFmtId="1" fontId="2" fillId="5" borderId="1" xfId="2" applyNumberFormat="1" applyFont="1" applyFill="1" applyBorder="1"/>
    <xf numFmtId="44" fontId="2" fillId="3" borderId="3" xfId="2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3" fillId="0" borderId="0" xfId="0" applyFont="1"/>
    <xf numFmtId="44" fontId="2" fillId="13" borderId="1" xfId="2" applyFont="1" applyFill="1" applyBorder="1"/>
    <xf numFmtId="0" fontId="2" fillId="13" borderId="0" xfId="0" applyFont="1" applyFill="1"/>
    <xf numFmtId="0" fontId="14" fillId="12" borderId="0" xfId="3" applyFill="1"/>
    <xf numFmtId="44" fontId="2" fillId="2" borderId="0" xfId="2" applyFont="1" applyFill="1"/>
    <xf numFmtId="0" fontId="1" fillId="10" borderId="1" xfId="0" applyFont="1" applyFill="1" applyBorder="1"/>
    <xf numFmtId="1" fontId="0" fillId="10" borderId="1" xfId="0" applyNumberFormat="1" applyFill="1" applyBorder="1"/>
    <xf numFmtId="1" fontId="0" fillId="0" borderId="0" xfId="0" applyNumberFormat="1"/>
    <xf numFmtId="1" fontId="2" fillId="6" borderId="1" xfId="0" applyNumberFormat="1" applyFont="1" applyFill="1" applyBorder="1"/>
    <xf numFmtId="0" fontId="2" fillId="5" borderId="0" xfId="0" applyFont="1" applyFill="1"/>
    <xf numFmtId="44" fontId="2" fillId="13" borderId="0" xfId="2" applyFont="1" applyFill="1"/>
    <xf numFmtId="44" fontId="5" fillId="0" borderId="0" xfId="2" applyFont="1" applyFill="1"/>
    <xf numFmtId="0" fontId="2" fillId="2" borderId="3" xfId="0" applyFont="1" applyFill="1" applyBorder="1" applyAlignment="1">
      <alignment horizontal="center" wrapText="1"/>
    </xf>
    <xf numFmtId="44" fontId="2" fillId="2" borderId="3" xfId="2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9" fontId="9" fillId="0" borderId="0" xfId="1" applyFont="1"/>
    <xf numFmtId="0" fontId="14" fillId="0" borderId="0" xfId="3"/>
    <xf numFmtId="1" fontId="2" fillId="4" borderId="4" xfId="0" applyNumberFormat="1" applyFont="1" applyFill="1" applyBorder="1"/>
    <xf numFmtId="0" fontId="1" fillId="2" borderId="0" xfId="0" applyFont="1" applyFill="1"/>
    <xf numFmtId="0" fontId="17" fillId="6" borderId="0" xfId="0" applyFont="1" applyFill="1"/>
    <xf numFmtId="9" fontId="17" fillId="6" borderId="0" xfId="0" applyNumberFormat="1" applyFont="1" applyFill="1"/>
    <xf numFmtId="44" fontId="17" fillId="6" borderId="0" xfId="2" applyFont="1" applyFill="1"/>
    <xf numFmtId="44" fontId="13" fillId="0" borderId="0" xfId="2" applyFont="1"/>
    <xf numFmtId="0" fontId="17" fillId="4" borderId="2" xfId="0" applyFont="1" applyFill="1" applyBorder="1"/>
    <xf numFmtId="44" fontId="17" fillId="4" borderId="2" xfId="2" applyFont="1" applyFill="1" applyBorder="1"/>
    <xf numFmtId="0" fontId="17" fillId="0" borderId="2" xfId="0" applyFont="1" applyBorder="1"/>
    <xf numFmtId="0" fontId="13" fillId="6" borderId="0" xfId="0" applyFont="1" applyFill="1"/>
    <xf numFmtId="9" fontId="13" fillId="6" borderId="0" xfId="0" applyNumberFormat="1" applyFont="1" applyFill="1"/>
    <xf numFmtId="44" fontId="13" fillId="6" borderId="0" xfId="2" applyFont="1" applyFill="1"/>
    <xf numFmtId="0" fontId="18" fillId="0" borderId="0" xfId="0" applyFont="1"/>
    <xf numFmtId="0" fontId="9" fillId="0" borderId="0" xfId="3" applyFont="1"/>
    <xf numFmtId="0" fontId="1" fillId="0" borderId="0" xfId="4"/>
    <xf numFmtId="0" fontId="2" fillId="0" borderId="0" xfId="4" applyFont="1"/>
    <xf numFmtId="0" fontId="16" fillId="0" borderId="0" xfId="0" applyFont="1"/>
    <xf numFmtId="0" fontId="19" fillId="7" borderId="2" xfId="0" applyFont="1" applyFill="1" applyBorder="1"/>
    <xf numFmtId="44" fontId="19" fillId="7" borderId="2" xfId="2" applyFont="1" applyFill="1" applyBorder="1"/>
    <xf numFmtId="0" fontId="20" fillId="0" borderId="0" xfId="0" applyFont="1"/>
    <xf numFmtId="44" fontId="20" fillId="0" borderId="0" xfId="0" applyNumberFormat="1" applyFont="1"/>
    <xf numFmtId="0" fontId="19" fillId="0" borderId="0" xfId="0" applyFont="1"/>
    <xf numFmtId="44" fontId="19" fillId="0" borderId="0" xfId="2" applyFont="1"/>
    <xf numFmtId="0" fontId="21" fillId="0" borderId="2" xfId="0" applyFont="1" applyBorder="1"/>
    <xf numFmtId="44" fontId="21" fillId="0" borderId="2" xfId="2" applyFont="1" applyBorder="1"/>
    <xf numFmtId="0" fontId="22" fillId="0" borderId="0" xfId="0" applyFont="1"/>
    <xf numFmtId="0" fontId="4" fillId="0" borderId="0" xfId="0" applyFont="1"/>
    <xf numFmtId="0" fontId="2" fillId="9" borderId="0" xfId="0" applyFont="1" applyFill="1" applyAlignment="1">
      <alignment horizontal="left"/>
    </xf>
    <xf numFmtId="0" fontId="2" fillId="2" borderId="5" xfId="0" applyFont="1" applyFill="1" applyBorder="1"/>
    <xf numFmtId="0" fontId="2" fillId="2" borderId="7" xfId="0" applyFont="1" applyFill="1" applyBorder="1"/>
    <xf numFmtId="44" fontId="2" fillId="7" borderId="7" xfId="2" applyFont="1" applyFill="1" applyBorder="1"/>
    <xf numFmtId="0" fontId="15" fillId="0" borderId="5" xfId="0" applyFont="1" applyBorder="1"/>
    <xf numFmtId="44" fontId="15" fillId="0" borderId="7" xfId="2" applyFont="1" applyBorder="1"/>
    <xf numFmtId="0" fontId="2" fillId="6" borderId="5" xfId="0" applyFont="1" applyFill="1" applyBorder="1"/>
    <xf numFmtId="1" fontId="2" fillId="6" borderId="7" xfId="0" applyNumberFormat="1" applyFont="1" applyFill="1" applyBorder="1"/>
    <xf numFmtId="1" fontId="2" fillId="9" borderId="3" xfId="0" applyNumberFormat="1" applyFont="1" applyFill="1" applyBorder="1"/>
    <xf numFmtId="0" fontId="13" fillId="0" borderId="1" xfId="0" applyFont="1" applyBorder="1"/>
    <xf numFmtId="0" fontId="2" fillId="14" borderId="0" xfId="0" applyFont="1" applyFill="1"/>
    <xf numFmtId="0" fontId="2" fillId="14" borderId="0" xfId="0" applyFont="1" applyFill="1" applyAlignment="1">
      <alignment horizontal="right"/>
    </xf>
    <xf numFmtId="0" fontId="0" fillId="14" borderId="0" xfId="0" applyFill="1"/>
    <xf numFmtId="1" fontId="24" fillId="11" borderId="1" xfId="0" applyNumberFormat="1" applyFont="1" applyFill="1" applyBorder="1"/>
  </cellXfs>
  <cellStyles count="5">
    <cellStyle name="Link" xfId="3" builtinId="8"/>
    <cellStyle name="Prozent" xfId="1" builtinId="5"/>
    <cellStyle name="Standard" xfId="0" builtinId="0"/>
    <cellStyle name="Standard 2" xfId="4" xr:uid="{C9393474-2116-4289-949D-0CF5332CAAAD}"/>
    <cellStyle name="Währung" xfId="2" builtinId="4"/>
  </cellStyles>
  <dxfs count="1"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rutto-netto-rechner.inf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mf-steuerrechner.de/ekst/eingabeformekst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zoomScale="130" zoomScaleNormal="130" zoomScaleSheetLayoutView="100" workbookViewId="0">
      <pane ySplit="4" topLeftCell="A59" activePane="bottomLeft" state="frozen"/>
      <selection pane="bottomLeft" activeCell="C69" sqref="C69"/>
    </sheetView>
  </sheetViews>
  <sheetFormatPr baseColWidth="10" defaultColWidth="10.88671875" defaultRowHeight="13.2" x14ac:dyDescent="0.25"/>
  <cols>
    <col min="1" max="1" width="49.33203125" customWidth="1"/>
    <col min="2" max="2" width="8" customWidth="1"/>
    <col min="3" max="3" width="12.44140625" style="17" customWidth="1"/>
    <col min="4" max="5" width="13" style="17" bestFit="1" customWidth="1"/>
    <col min="6" max="6" width="20.33203125" customWidth="1"/>
    <col min="7" max="7" width="4" customWidth="1"/>
    <col min="8" max="8" width="14.88671875" customWidth="1"/>
  </cols>
  <sheetData>
    <row r="1" spans="1:5" s="1" customFormat="1" ht="17.399999999999999" x14ac:dyDescent="0.3">
      <c r="A1" s="1" t="s">
        <v>179</v>
      </c>
      <c r="C1" s="18"/>
      <c r="D1" s="18"/>
      <c r="E1" s="18"/>
    </row>
    <row r="2" spans="1:5" x14ac:dyDescent="0.25">
      <c r="A2" s="5" t="s">
        <v>102</v>
      </c>
    </row>
    <row r="3" spans="1:5" x14ac:dyDescent="0.25">
      <c r="A3" s="99" t="s">
        <v>193</v>
      </c>
    </row>
    <row r="4" spans="1:5" s="36" customFormat="1" ht="26.4" x14ac:dyDescent="0.25">
      <c r="A4" s="10" t="s">
        <v>0</v>
      </c>
      <c r="B4" s="42" t="s">
        <v>22</v>
      </c>
      <c r="C4" s="41" t="s">
        <v>61</v>
      </c>
      <c r="D4" s="41" t="s">
        <v>41</v>
      </c>
      <c r="E4" s="41" t="s">
        <v>130</v>
      </c>
    </row>
    <row r="5" spans="1:5" x14ac:dyDescent="0.25">
      <c r="A5" s="8" t="s">
        <v>144</v>
      </c>
      <c r="B5" s="9"/>
      <c r="C5" s="19"/>
      <c r="D5" s="19"/>
      <c r="E5" s="19"/>
    </row>
    <row r="6" spans="1:5" x14ac:dyDescent="0.25">
      <c r="A6" t="s">
        <v>25</v>
      </c>
      <c r="B6">
        <v>1</v>
      </c>
      <c r="D6" s="17">
        <f>SUM(B6*C6)</f>
        <v>0</v>
      </c>
      <c r="E6" s="17">
        <f>SUM(12*D6)</f>
        <v>0</v>
      </c>
    </row>
    <row r="7" spans="1:5" x14ac:dyDescent="0.25">
      <c r="A7" t="s">
        <v>42</v>
      </c>
      <c r="B7">
        <v>1</v>
      </c>
      <c r="D7" s="17">
        <f>SUM(B7*C7)</f>
        <v>0</v>
      </c>
      <c r="E7" s="17">
        <f t="shared" ref="E7:E10" si="0">SUM(12*D7)</f>
        <v>0</v>
      </c>
    </row>
    <row r="8" spans="1:5" x14ac:dyDescent="0.25">
      <c r="A8" t="s">
        <v>9</v>
      </c>
      <c r="B8">
        <v>1</v>
      </c>
      <c r="D8" s="17">
        <f>SUM(B8*C8)</f>
        <v>0</v>
      </c>
      <c r="E8" s="17">
        <f t="shared" si="0"/>
        <v>0</v>
      </c>
    </row>
    <row r="9" spans="1:5" x14ac:dyDescent="0.25">
      <c r="A9" t="s">
        <v>8</v>
      </c>
      <c r="B9">
        <v>1</v>
      </c>
      <c r="D9" s="17">
        <f>SUM(B9*C9)</f>
        <v>0</v>
      </c>
      <c r="E9" s="17">
        <f t="shared" si="0"/>
        <v>0</v>
      </c>
    </row>
    <row r="10" spans="1:5" x14ac:dyDescent="0.25">
      <c r="A10" s="40" t="s">
        <v>118</v>
      </c>
      <c r="B10">
        <v>1</v>
      </c>
      <c r="D10" s="17">
        <f>SUM(B10*C10)</f>
        <v>0</v>
      </c>
      <c r="E10" s="17">
        <f t="shared" si="0"/>
        <v>0</v>
      </c>
    </row>
    <row r="11" spans="1:5" s="2" customFormat="1" x14ac:dyDescent="0.25">
      <c r="A11" s="14" t="s">
        <v>21</v>
      </c>
      <c r="B11" s="15"/>
      <c r="C11" s="20"/>
      <c r="D11" s="20">
        <f>SUM(D6:D10)</f>
        <v>0</v>
      </c>
      <c r="E11" s="20">
        <f>SUM(E6:E10)</f>
        <v>0</v>
      </c>
    </row>
    <row r="12" spans="1:5" x14ac:dyDescent="0.25">
      <c r="A12" s="8" t="s">
        <v>3</v>
      </c>
      <c r="B12" s="9"/>
      <c r="C12" s="19"/>
      <c r="D12" s="19"/>
      <c r="E12" s="19"/>
    </row>
    <row r="13" spans="1:5" x14ac:dyDescent="0.25">
      <c r="A13" s="40" t="s">
        <v>194</v>
      </c>
      <c r="B13">
        <v>1</v>
      </c>
      <c r="D13" s="17">
        <f t="shared" ref="D13:D18" si="1">SUM(B13*C13)</f>
        <v>0</v>
      </c>
      <c r="E13" s="17">
        <f t="shared" ref="E13" si="2">SUM(12*D13)</f>
        <v>0</v>
      </c>
    </row>
    <row r="14" spans="1:5" x14ac:dyDescent="0.25">
      <c r="A14" t="s">
        <v>38</v>
      </c>
      <c r="B14">
        <v>1</v>
      </c>
      <c r="D14" s="17">
        <f t="shared" si="1"/>
        <v>0</v>
      </c>
      <c r="E14" s="17">
        <f t="shared" ref="E14:E18" si="3">SUM(12*D14)</f>
        <v>0</v>
      </c>
    </row>
    <row r="15" spans="1:5" x14ac:dyDescent="0.25">
      <c r="A15" t="s">
        <v>28</v>
      </c>
      <c r="B15">
        <v>1</v>
      </c>
      <c r="D15" s="17">
        <f t="shared" si="1"/>
        <v>0</v>
      </c>
      <c r="E15" s="17">
        <f t="shared" si="3"/>
        <v>0</v>
      </c>
    </row>
    <row r="16" spans="1:5" x14ac:dyDescent="0.25">
      <c r="A16" s="40" t="s">
        <v>105</v>
      </c>
      <c r="B16">
        <v>1</v>
      </c>
      <c r="D16" s="17">
        <f t="shared" si="1"/>
        <v>0</v>
      </c>
      <c r="E16" s="17">
        <f t="shared" si="3"/>
        <v>0</v>
      </c>
    </row>
    <row r="17" spans="1:5" x14ac:dyDescent="0.25">
      <c r="A17" t="s">
        <v>11</v>
      </c>
      <c r="B17">
        <v>1</v>
      </c>
      <c r="D17" s="17">
        <f t="shared" si="1"/>
        <v>0</v>
      </c>
      <c r="E17" s="17">
        <f t="shared" si="3"/>
        <v>0</v>
      </c>
    </row>
    <row r="18" spans="1:5" x14ac:dyDescent="0.25">
      <c r="A18" s="40" t="s">
        <v>63</v>
      </c>
      <c r="B18">
        <v>1</v>
      </c>
      <c r="D18" s="17">
        <f t="shared" si="1"/>
        <v>0</v>
      </c>
      <c r="E18" s="17">
        <f t="shared" si="3"/>
        <v>0</v>
      </c>
    </row>
    <row r="19" spans="1:5" s="2" customFormat="1" x14ac:dyDescent="0.25">
      <c r="A19" s="14" t="s">
        <v>20</v>
      </c>
      <c r="B19" s="15"/>
      <c r="C19" s="20"/>
      <c r="D19" s="20">
        <f>SUM(D13:D18)</f>
        <v>0</v>
      </c>
      <c r="E19" s="20">
        <f>SUM(E13:E18)</f>
        <v>0</v>
      </c>
    </row>
    <row r="20" spans="1:5" x14ac:dyDescent="0.25">
      <c r="A20" s="8" t="s">
        <v>26</v>
      </c>
      <c r="B20" s="9"/>
      <c r="C20" s="19"/>
      <c r="D20" s="19"/>
      <c r="E20" s="19"/>
    </row>
    <row r="21" spans="1:5" x14ac:dyDescent="0.25">
      <c r="A21" t="s">
        <v>39</v>
      </c>
      <c r="B21">
        <v>1</v>
      </c>
      <c r="D21" s="17">
        <f t="shared" ref="D21:D26" si="4">SUM(B21*C21)</f>
        <v>0</v>
      </c>
      <c r="E21" s="17">
        <f t="shared" ref="E21:E26" si="5">SUM(12*D21)</f>
        <v>0</v>
      </c>
    </row>
    <row r="22" spans="1:5" x14ac:dyDescent="0.25">
      <c r="A22" t="s">
        <v>27</v>
      </c>
      <c r="B22">
        <v>1</v>
      </c>
      <c r="D22" s="17">
        <f t="shared" si="4"/>
        <v>0</v>
      </c>
      <c r="E22" s="17">
        <f t="shared" si="5"/>
        <v>0</v>
      </c>
    </row>
    <row r="23" spans="1:5" x14ac:dyDescent="0.25">
      <c r="A23" t="s">
        <v>75</v>
      </c>
      <c r="B23">
        <v>1</v>
      </c>
      <c r="D23" s="17">
        <f t="shared" si="4"/>
        <v>0</v>
      </c>
      <c r="E23" s="17">
        <f t="shared" si="5"/>
        <v>0</v>
      </c>
    </row>
    <row r="24" spans="1:5" x14ac:dyDescent="0.25">
      <c r="A24" s="40" t="s">
        <v>73</v>
      </c>
      <c r="B24">
        <v>1</v>
      </c>
      <c r="D24" s="17">
        <f t="shared" si="4"/>
        <v>0</v>
      </c>
      <c r="E24" s="17">
        <f t="shared" si="5"/>
        <v>0</v>
      </c>
    </row>
    <row r="25" spans="1:5" x14ac:dyDescent="0.25">
      <c r="A25" s="6" t="s">
        <v>37</v>
      </c>
      <c r="B25">
        <v>1</v>
      </c>
      <c r="D25" s="17">
        <f t="shared" si="4"/>
        <v>0</v>
      </c>
      <c r="E25" s="17">
        <f t="shared" si="5"/>
        <v>0</v>
      </c>
    </row>
    <row r="26" spans="1:5" x14ac:dyDescent="0.25">
      <c r="A26" s="40" t="s">
        <v>132</v>
      </c>
      <c r="B26">
        <v>1</v>
      </c>
      <c r="D26" s="17">
        <f t="shared" si="4"/>
        <v>0</v>
      </c>
      <c r="E26" s="17">
        <f t="shared" si="5"/>
        <v>0</v>
      </c>
    </row>
    <row r="27" spans="1:5" s="2" customFormat="1" x14ac:dyDescent="0.25">
      <c r="A27" s="14" t="s">
        <v>20</v>
      </c>
      <c r="B27" s="15"/>
      <c r="C27" s="20"/>
      <c r="D27" s="20">
        <f>SUM(D21:D26)</f>
        <v>0</v>
      </c>
      <c r="E27" s="20">
        <f>SUM(E21:E26)</f>
        <v>0</v>
      </c>
    </row>
    <row r="28" spans="1:5" x14ac:dyDescent="0.25">
      <c r="A28" s="8" t="s">
        <v>18</v>
      </c>
      <c r="B28" s="9"/>
      <c r="C28" s="19"/>
      <c r="D28" s="19"/>
      <c r="E28" s="19"/>
    </row>
    <row r="29" spans="1:5" x14ac:dyDescent="0.25">
      <c r="A29" t="s">
        <v>23</v>
      </c>
      <c r="B29">
        <v>1</v>
      </c>
      <c r="D29" s="17">
        <f>SUM(B29*C29)</f>
        <v>0</v>
      </c>
      <c r="E29" s="17">
        <f t="shared" ref="E29:E32" si="6">SUM(12*D29)</f>
        <v>0</v>
      </c>
    </row>
    <row r="30" spans="1:5" x14ac:dyDescent="0.25">
      <c r="A30" t="s">
        <v>10</v>
      </c>
      <c r="B30">
        <v>1</v>
      </c>
      <c r="D30" s="17">
        <f>SUM(B30*C30)</f>
        <v>0</v>
      </c>
      <c r="E30" s="17">
        <f t="shared" si="6"/>
        <v>0</v>
      </c>
    </row>
    <row r="31" spans="1:5" x14ac:dyDescent="0.25">
      <c r="A31" t="s">
        <v>29</v>
      </c>
      <c r="B31">
        <v>1</v>
      </c>
      <c r="D31" s="17">
        <f>SUM(B31*C31)</f>
        <v>0</v>
      </c>
      <c r="E31" s="17">
        <f t="shared" si="6"/>
        <v>0</v>
      </c>
    </row>
    <row r="32" spans="1:5" x14ac:dyDescent="0.25">
      <c r="A32" t="s">
        <v>123</v>
      </c>
      <c r="B32">
        <v>1</v>
      </c>
      <c r="D32" s="17">
        <f>SUM(B32*C32)</f>
        <v>0</v>
      </c>
      <c r="E32" s="17">
        <f t="shared" si="6"/>
        <v>0</v>
      </c>
    </row>
    <row r="33" spans="1:5" s="2" customFormat="1" x14ac:dyDescent="0.25">
      <c r="A33" s="14" t="s">
        <v>17</v>
      </c>
      <c r="B33" s="15"/>
      <c r="C33" s="20"/>
      <c r="D33" s="20">
        <f>SUM(D29:D32)</f>
        <v>0</v>
      </c>
      <c r="E33" s="20">
        <f>SUM(E29:E32)</f>
        <v>0</v>
      </c>
    </row>
    <row r="34" spans="1:5" x14ac:dyDescent="0.25">
      <c r="A34" s="8" t="s">
        <v>4</v>
      </c>
      <c r="B34" s="9"/>
      <c r="C34" s="19"/>
      <c r="D34" s="19"/>
      <c r="E34" s="19"/>
    </row>
    <row r="35" spans="1:5" x14ac:dyDescent="0.25">
      <c r="A35" t="s">
        <v>133</v>
      </c>
      <c r="B35">
        <v>1</v>
      </c>
      <c r="D35" s="17">
        <f>SUM(B35*C35)</f>
        <v>0</v>
      </c>
      <c r="E35" s="17">
        <f t="shared" ref="E35:E38" si="7">SUM(12*D35)</f>
        <v>0</v>
      </c>
    </row>
    <row r="36" spans="1:5" x14ac:dyDescent="0.25">
      <c r="A36" t="s">
        <v>106</v>
      </c>
      <c r="B36">
        <v>1</v>
      </c>
      <c r="D36" s="17">
        <f>SUM(B36*C36)</f>
        <v>0</v>
      </c>
      <c r="E36" s="17">
        <f t="shared" si="7"/>
        <v>0</v>
      </c>
    </row>
    <row r="37" spans="1:5" x14ac:dyDescent="0.25">
      <c r="A37" t="s">
        <v>72</v>
      </c>
      <c r="B37">
        <v>1</v>
      </c>
      <c r="D37" s="17">
        <f>SUM(B37*C37)</f>
        <v>0</v>
      </c>
      <c r="E37" s="17">
        <f t="shared" si="7"/>
        <v>0</v>
      </c>
    </row>
    <row r="38" spans="1:5" x14ac:dyDescent="0.25">
      <c r="A38" t="s">
        <v>104</v>
      </c>
      <c r="B38">
        <v>1</v>
      </c>
      <c r="D38" s="17">
        <f>SUM(B38*C38)</f>
        <v>0</v>
      </c>
      <c r="E38" s="17">
        <f t="shared" si="7"/>
        <v>0</v>
      </c>
    </row>
    <row r="39" spans="1:5" s="2" customFormat="1" x14ac:dyDescent="0.25">
      <c r="A39" s="14" t="s">
        <v>16</v>
      </c>
      <c r="B39" s="15"/>
      <c r="C39" s="20"/>
      <c r="D39" s="20">
        <f>SUM(D35:D38)</f>
        <v>0</v>
      </c>
      <c r="E39" s="20">
        <f>SUM(E35:E38)</f>
        <v>0</v>
      </c>
    </row>
    <row r="40" spans="1:5" x14ac:dyDescent="0.25">
      <c r="A40" s="8" t="s">
        <v>120</v>
      </c>
      <c r="B40" s="9"/>
      <c r="C40" s="19"/>
      <c r="D40" s="19"/>
      <c r="E40" s="19"/>
    </row>
    <row r="41" spans="1:5" x14ac:dyDescent="0.25">
      <c r="A41" t="s">
        <v>67</v>
      </c>
      <c r="B41">
        <v>1</v>
      </c>
      <c r="D41" s="17">
        <f t="shared" ref="D41:D42" si="8">SUM(B41*C41)</f>
        <v>0</v>
      </c>
      <c r="E41" s="17">
        <f t="shared" ref="E41:E46" si="9">SUM(12*D41)</f>
        <v>0</v>
      </c>
    </row>
    <row r="42" spans="1:5" x14ac:dyDescent="0.25">
      <c r="A42" s="40" t="s">
        <v>93</v>
      </c>
      <c r="B42">
        <v>1</v>
      </c>
      <c r="D42" s="17">
        <f t="shared" si="8"/>
        <v>0</v>
      </c>
      <c r="E42" s="17">
        <f t="shared" si="9"/>
        <v>0</v>
      </c>
    </row>
    <row r="43" spans="1:5" x14ac:dyDescent="0.25">
      <c r="A43" t="s">
        <v>13</v>
      </c>
      <c r="B43">
        <v>1</v>
      </c>
      <c r="D43" s="17">
        <f>SUM(B43*C43)</f>
        <v>0</v>
      </c>
      <c r="E43" s="17">
        <f t="shared" si="9"/>
        <v>0</v>
      </c>
    </row>
    <row r="44" spans="1:5" x14ac:dyDescent="0.25">
      <c r="A44" t="s">
        <v>70</v>
      </c>
      <c r="B44">
        <v>1</v>
      </c>
      <c r="D44" s="17">
        <f t="shared" ref="D44:D45" si="10">SUM(B44*C44)</f>
        <v>0</v>
      </c>
      <c r="E44" s="17">
        <f t="shared" si="9"/>
        <v>0</v>
      </c>
    </row>
    <row r="45" spans="1:5" x14ac:dyDescent="0.25">
      <c r="A45" t="s">
        <v>71</v>
      </c>
      <c r="B45">
        <v>1</v>
      </c>
      <c r="D45" s="17">
        <f t="shared" si="10"/>
        <v>0</v>
      </c>
      <c r="E45" s="17">
        <f t="shared" si="9"/>
        <v>0</v>
      </c>
    </row>
    <row r="46" spans="1:5" x14ac:dyDescent="0.25">
      <c r="E46" s="17">
        <f t="shared" si="9"/>
        <v>0</v>
      </c>
    </row>
    <row r="47" spans="1:5" s="2" customFormat="1" x14ac:dyDescent="0.25">
      <c r="A47" s="14" t="s">
        <v>15</v>
      </c>
      <c r="B47" s="15"/>
      <c r="C47" s="20"/>
      <c r="D47" s="20">
        <f>SUM(D41:D46)</f>
        <v>0</v>
      </c>
      <c r="E47" s="20">
        <f>SUM(E41:E46)</f>
        <v>0</v>
      </c>
    </row>
    <row r="48" spans="1:5" x14ac:dyDescent="0.25">
      <c r="A48" s="8" t="s">
        <v>7</v>
      </c>
      <c r="B48" s="9"/>
      <c r="C48" s="19"/>
      <c r="D48" s="19"/>
      <c r="E48" s="19"/>
    </row>
    <row r="49" spans="1:5" x14ac:dyDescent="0.25">
      <c r="A49" t="s">
        <v>65</v>
      </c>
      <c r="B49">
        <v>1</v>
      </c>
      <c r="D49" s="17">
        <f>SUM(B49*C49)</f>
        <v>0</v>
      </c>
      <c r="E49" s="17">
        <f t="shared" ref="E49:E60" si="11">SUM(12*D49)</f>
        <v>0</v>
      </c>
    </row>
    <row r="50" spans="1:5" x14ac:dyDescent="0.25">
      <c r="A50" t="s">
        <v>66</v>
      </c>
      <c r="B50">
        <v>1</v>
      </c>
      <c r="D50" s="17">
        <f>SUM(B50*C50)</f>
        <v>0</v>
      </c>
      <c r="E50" s="17">
        <f t="shared" si="11"/>
        <v>0</v>
      </c>
    </row>
    <row r="51" spans="1:5" x14ac:dyDescent="0.25">
      <c r="A51" t="s">
        <v>29</v>
      </c>
      <c r="B51">
        <v>1</v>
      </c>
      <c r="D51" s="17">
        <f>SUM(B51*C51)</f>
        <v>0</v>
      </c>
      <c r="E51" s="17">
        <f t="shared" si="11"/>
        <v>0</v>
      </c>
    </row>
    <row r="52" spans="1:5" x14ac:dyDescent="0.25">
      <c r="A52" t="s">
        <v>24</v>
      </c>
      <c r="B52">
        <v>1</v>
      </c>
      <c r="D52" s="17">
        <f>SUM(B52*C52)</f>
        <v>0</v>
      </c>
      <c r="E52" s="17">
        <f t="shared" si="11"/>
        <v>0</v>
      </c>
    </row>
    <row r="53" spans="1:5" x14ac:dyDescent="0.25">
      <c r="A53" s="40" t="s">
        <v>76</v>
      </c>
      <c r="B53">
        <v>1</v>
      </c>
      <c r="D53" s="17">
        <f t="shared" ref="D53" si="12">SUM(B53*C53)</f>
        <v>0</v>
      </c>
      <c r="E53" s="17">
        <f t="shared" si="11"/>
        <v>0</v>
      </c>
    </row>
    <row r="54" spans="1:5" x14ac:dyDescent="0.25">
      <c r="A54" t="s">
        <v>6</v>
      </c>
      <c r="B54">
        <v>1</v>
      </c>
      <c r="D54" s="17">
        <f t="shared" ref="D54:D60" si="13">SUM(B54*C54)</f>
        <v>0</v>
      </c>
      <c r="E54" s="17">
        <f t="shared" si="11"/>
        <v>0</v>
      </c>
    </row>
    <row r="55" spans="1:5" x14ac:dyDescent="0.25">
      <c r="A55" t="s">
        <v>5</v>
      </c>
      <c r="B55">
        <v>1</v>
      </c>
      <c r="D55" s="17">
        <f t="shared" si="13"/>
        <v>0</v>
      </c>
      <c r="E55" s="17">
        <f t="shared" si="11"/>
        <v>0</v>
      </c>
    </row>
    <row r="56" spans="1:5" x14ac:dyDescent="0.25">
      <c r="A56" t="s">
        <v>40</v>
      </c>
      <c r="B56">
        <v>1</v>
      </c>
      <c r="D56" s="17">
        <f>SUM(B56*C56)</f>
        <v>0</v>
      </c>
      <c r="E56" s="17">
        <f t="shared" si="11"/>
        <v>0</v>
      </c>
    </row>
    <row r="57" spans="1:5" x14ac:dyDescent="0.25">
      <c r="A57" t="s">
        <v>125</v>
      </c>
      <c r="B57">
        <v>1</v>
      </c>
      <c r="D57" s="17">
        <f>SUM(B57*C57)</f>
        <v>0</v>
      </c>
      <c r="E57" s="17">
        <f t="shared" si="11"/>
        <v>0</v>
      </c>
    </row>
    <row r="58" spans="1:5" x14ac:dyDescent="0.25">
      <c r="A58" t="s">
        <v>12</v>
      </c>
      <c r="B58">
        <v>1</v>
      </c>
      <c r="D58" s="17">
        <f>SUM(B58*C58)</f>
        <v>0</v>
      </c>
      <c r="E58" s="17">
        <f t="shared" si="11"/>
        <v>0</v>
      </c>
    </row>
    <row r="59" spans="1:5" x14ac:dyDescent="0.25">
      <c r="A59" t="s">
        <v>119</v>
      </c>
      <c r="B59">
        <v>1</v>
      </c>
      <c r="D59" s="17">
        <f t="shared" si="13"/>
        <v>0</v>
      </c>
      <c r="E59" s="17">
        <f t="shared" si="11"/>
        <v>0</v>
      </c>
    </row>
    <row r="60" spans="1:5" x14ac:dyDescent="0.25">
      <c r="A60" s="40" t="s">
        <v>64</v>
      </c>
      <c r="B60">
        <v>1</v>
      </c>
      <c r="D60" s="17">
        <f t="shared" si="13"/>
        <v>0</v>
      </c>
      <c r="E60" s="17">
        <f t="shared" si="11"/>
        <v>0</v>
      </c>
    </row>
    <row r="61" spans="1:5" s="2" customFormat="1" x14ac:dyDescent="0.25">
      <c r="A61" s="14" t="s">
        <v>19</v>
      </c>
      <c r="B61" s="15"/>
      <c r="C61" s="20"/>
      <c r="D61" s="20">
        <f>SUM(D49:D60)</f>
        <v>0</v>
      </c>
      <c r="E61" s="20">
        <f>SUM(E49:E60)</f>
        <v>0</v>
      </c>
    </row>
    <row r="62" spans="1:5" x14ac:dyDescent="0.25">
      <c r="A62" s="8" t="s">
        <v>121</v>
      </c>
      <c r="B62" s="9"/>
      <c r="C62" s="19"/>
      <c r="D62" s="19"/>
      <c r="E62" s="19"/>
    </row>
    <row r="63" spans="1:5" x14ac:dyDescent="0.25">
      <c r="A63" t="s">
        <v>2</v>
      </c>
      <c r="B63">
        <v>1</v>
      </c>
      <c r="D63" s="17">
        <f t="shared" ref="D63:D72" si="14">SUM(B63*C63)</f>
        <v>0</v>
      </c>
      <c r="E63" s="17">
        <f t="shared" ref="E63:E72" si="15">SUM(12*D63)</f>
        <v>0</v>
      </c>
    </row>
    <row r="64" spans="1:5" x14ac:dyDescent="0.25">
      <c r="A64" t="s">
        <v>107</v>
      </c>
      <c r="B64">
        <v>1</v>
      </c>
      <c r="D64" s="17">
        <f>SUM(B64*C64)</f>
        <v>0</v>
      </c>
      <c r="E64" s="17">
        <f t="shared" si="15"/>
        <v>0</v>
      </c>
    </row>
    <row r="65" spans="1:9" x14ac:dyDescent="0.25">
      <c r="A65" t="s">
        <v>94</v>
      </c>
      <c r="B65">
        <v>1</v>
      </c>
      <c r="D65" s="17">
        <f>SUM(B65*C65)</f>
        <v>0</v>
      </c>
      <c r="E65" s="17">
        <f t="shared" si="15"/>
        <v>0</v>
      </c>
    </row>
    <row r="66" spans="1:9" x14ac:dyDescent="0.25">
      <c r="A66" t="s">
        <v>1</v>
      </c>
      <c r="B66">
        <v>1</v>
      </c>
      <c r="D66" s="17">
        <f>SUM(B66*C66)</f>
        <v>0</v>
      </c>
      <c r="E66" s="17">
        <f t="shared" si="15"/>
        <v>0</v>
      </c>
    </row>
    <row r="67" spans="1:9" x14ac:dyDescent="0.25">
      <c r="A67" s="40" t="s">
        <v>122</v>
      </c>
      <c r="B67">
        <v>1</v>
      </c>
      <c r="D67" s="17">
        <f t="shared" si="14"/>
        <v>0</v>
      </c>
      <c r="E67" s="17">
        <f t="shared" si="15"/>
        <v>0</v>
      </c>
    </row>
    <row r="68" spans="1:9" x14ac:dyDescent="0.25">
      <c r="A68" s="40" t="s">
        <v>77</v>
      </c>
      <c r="B68">
        <v>1</v>
      </c>
      <c r="D68" s="17">
        <f t="shared" ref="D68:D69" si="16">SUM(B68*C68)</f>
        <v>0</v>
      </c>
      <c r="E68" s="17">
        <f t="shared" si="15"/>
        <v>0</v>
      </c>
    </row>
    <row r="69" spans="1:9" x14ac:dyDescent="0.25">
      <c r="A69" t="s">
        <v>68</v>
      </c>
      <c r="B69">
        <v>1</v>
      </c>
      <c r="D69" s="17">
        <f t="shared" si="16"/>
        <v>0</v>
      </c>
      <c r="E69" s="17">
        <f t="shared" si="15"/>
        <v>0</v>
      </c>
    </row>
    <row r="70" spans="1:9" x14ac:dyDescent="0.25">
      <c r="A70" t="s">
        <v>69</v>
      </c>
      <c r="B70">
        <v>1</v>
      </c>
      <c r="D70" s="17">
        <f t="shared" si="14"/>
        <v>0</v>
      </c>
      <c r="E70" s="17">
        <f t="shared" si="15"/>
        <v>0</v>
      </c>
    </row>
    <row r="71" spans="1:9" x14ac:dyDescent="0.25">
      <c r="A71" s="6" t="s">
        <v>36</v>
      </c>
      <c r="B71">
        <v>1</v>
      </c>
      <c r="D71" s="17">
        <f t="shared" si="14"/>
        <v>0</v>
      </c>
      <c r="E71" s="17">
        <f t="shared" si="15"/>
        <v>0</v>
      </c>
    </row>
    <row r="72" spans="1:9" x14ac:dyDescent="0.25">
      <c r="A72" s="40" t="s">
        <v>143</v>
      </c>
      <c r="D72" s="17">
        <f t="shared" si="14"/>
        <v>0</v>
      </c>
      <c r="E72" s="17">
        <f t="shared" si="15"/>
        <v>0</v>
      </c>
    </row>
    <row r="73" spans="1:9" s="2" customFormat="1" x14ac:dyDescent="0.25">
      <c r="A73" s="14" t="s">
        <v>15</v>
      </c>
      <c r="B73" s="15"/>
      <c r="C73" s="20"/>
      <c r="D73" s="20">
        <f>SUM(D63:D72)</f>
        <v>0</v>
      </c>
      <c r="E73" s="20">
        <f>SUM(E63:E72)</f>
        <v>0</v>
      </c>
    </row>
    <row r="74" spans="1:9" s="5" customFormat="1" x14ac:dyDescent="0.25">
      <c r="C74" s="21"/>
      <c r="D74" s="21"/>
      <c r="E74" s="21"/>
    </row>
    <row r="75" spans="1:9" s="37" customFormat="1" ht="13.8" thickBot="1" x14ac:dyDescent="0.3">
      <c r="A75" s="11" t="s">
        <v>44</v>
      </c>
      <c r="B75" s="11"/>
      <c r="C75" s="24"/>
      <c r="D75" s="24">
        <f>SUM(D11+D19+D27+D33+D39+D47+D61+D73)</f>
        <v>0</v>
      </c>
      <c r="E75" s="24">
        <f>SUM(E11+E19+E27+E33+E39+E47+E61+E73)</f>
        <v>0</v>
      </c>
    </row>
    <row r="76" spans="1:9" s="5" customFormat="1" x14ac:dyDescent="0.25">
      <c r="C76" s="21"/>
      <c r="D76" s="21"/>
      <c r="E76" s="21"/>
    </row>
    <row r="77" spans="1:9" x14ac:dyDescent="0.25">
      <c r="A77" s="8" t="s">
        <v>48</v>
      </c>
      <c r="B77" s="9" t="s">
        <v>47</v>
      </c>
      <c r="C77" s="19" t="s">
        <v>45</v>
      </c>
      <c r="D77" s="19" t="s">
        <v>46</v>
      </c>
      <c r="E77" s="19" t="s">
        <v>46</v>
      </c>
      <c r="H77" s="39" t="s">
        <v>59</v>
      </c>
    </row>
    <row r="78" spans="1:9" x14ac:dyDescent="0.25">
      <c r="A78" t="s">
        <v>49</v>
      </c>
      <c r="B78" s="71">
        <v>0.15</v>
      </c>
      <c r="C78" s="17">
        <f>SUM(D75)-(D14+D61+D39+D63+D64+D65+D66+D67+D68+D69+D70)+N("Kosten minus abziehbare Kosten")</f>
        <v>0</v>
      </c>
      <c r="D78" s="17">
        <f>SUM(B78*C78)</f>
        <v>0</v>
      </c>
      <c r="E78" s="17">
        <f t="shared" ref="E78:E79" si="17">SUM(12*D78)</f>
        <v>0</v>
      </c>
      <c r="F78" s="46" t="s">
        <v>146</v>
      </c>
      <c r="H78" s="38">
        <f>C78*12</f>
        <v>0</v>
      </c>
      <c r="I78" t="s">
        <v>50</v>
      </c>
    </row>
    <row r="79" spans="1:9" x14ac:dyDescent="0.25">
      <c r="A79" s="40" t="s">
        <v>186</v>
      </c>
      <c r="B79" s="4">
        <v>0</v>
      </c>
      <c r="C79" s="17">
        <f>D78</f>
        <v>0</v>
      </c>
      <c r="D79" s="17">
        <f>SUM(B79*C79)</f>
        <v>0</v>
      </c>
      <c r="E79" s="17">
        <f t="shared" si="17"/>
        <v>0</v>
      </c>
      <c r="F79" s="86" t="s">
        <v>163</v>
      </c>
      <c r="H79" s="51"/>
      <c r="I79" s="51"/>
    </row>
    <row r="80" spans="1:9" s="2" customFormat="1" x14ac:dyDescent="0.25">
      <c r="A80" s="12" t="s">
        <v>14</v>
      </c>
      <c r="B80" s="13"/>
      <c r="C80" s="22"/>
      <c r="D80" s="22">
        <f>SUM(D78:D79)</f>
        <v>0</v>
      </c>
      <c r="E80" s="22">
        <f>SUM(E78:E79)</f>
        <v>0</v>
      </c>
    </row>
    <row r="83" spans="1:5" s="2" customFormat="1" x14ac:dyDescent="0.25">
      <c r="A83" s="43" t="s">
        <v>92</v>
      </c>
      <c r="B83" s="44"/>
      <c r="C83" s="45"/>
      <c r="D83" s="45">
        <f>SUM(D75+D80)</f>
        <v>0</v>
      </c>
      <c r="E83" s="45">
        <f>SUM(E75+E80)</f>
        <v>0</v>
      </c>
    </row>
    <row r="85" spans="1:5" x14ac:dyDescent="0.25">
      <c r="A85" s="28" t="s">
        <v>165</v>
      </c>
      <c r="B85" s="48">
        <v>7.0000000000000007E-2</v>
      </c>
      <c r="C85" s="49"/>
      <c r="D85" s="49">
        <f>D83*B85</f>
        <v>0</v>
      </c>
      <c r="E85" s="49">
        <f>E83*B85</f>
        <v>0</v>
      </c>
    </row>
    <row r="87" spans="1:5" s="7" customFormat="1" ht="13.8" thickBot="1" x14ac:dyDescent="0.3">
      <c r="A87" s="25" t="s">
        <v>90</v>
      </c>
      <c r="B87" s="25"/>
      <c r="C87" s="26"/>
      <c r="D87" s="26">
        <f>SUM(D83:D86)</f>
        <v>0</v>
      </c>
      <c r="E87" s="26">
        <f>SUM(E83:E86)</f>
        <v>0</v>
      </c>
    </row>
    <row r="88" spans="1:5" ht="13.8" thickTop="1" x14ac:dyDescent="0.25"/>
  </sheetData>
  <phoneticPr fontId="8" type="noConversion"/>
  <dataValidations count="1">
    <dataValidation type="list" allowBlank="1" showInputMessage="1" showErrorMessage="1" sqref="B85" xr:uid="{77985C4A-FF88-45CC-BD25-6211D000D2D0}">
      <formula1>"19%,7%,0%"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3D02-9191-4871-BDA7-A82D5D95CEB4}">
  <dimension ref="A1:H33"/>
  <sheetViews>
    <sheetView zoomScale="130" zoomScaleNormal="130" zoomScaleSheetLayoutView="100" workbookViewId="0">
      <pane ySplit="4" topLeftCell="A7" activePane="bottomLeft" state="frozen"/>
      <selection pane="bottomLeft" activeCell="D32" sqref="D32"/>
    </sheetView>
  </sheetViews>
  <sheetFormatPr baseColWidth="10" defaultColWidth="10.88671875" defaultRowHeight="13.2" x14ac:dyDescent="0.25"/>
  <cols>
    <col min="1" max="1" width="44.33203125" bestFit="1" customWidth="1"/>
    <col min="2" max="2" width="8" customWidth="1"/>
    <col min="3" max="3" width="12.44140625" style="17" customWidth="1"/>
    <col min="4" max="5" width="13" style="17" bestFit="1" customWidth="1"/>
    <col min="6" max="6" width="17.44140625" customWidth="1"/>
    <col min="7" max="7" width="4" customWidth="1"/>
    <col min="8" max="8" width="17.77734375" customWidth="1"/>
  </cols>
  <sheetData>
    <row r="1" spans="1:8" s="1" customFormat="1" ht="17.399999999999999" x14ac:dyDescent="0.3">
      <c r="A1" s="1" t="s">
        <v>179</v>
      </c>
      <c r="C1" s="18"/>
      <c r="D1" s="18"/>
      <c r="E1" s="18"/>
    </row>
    <row r="2" spans="1:8" x14ac:dyDescent="0.25">
      <c r="A2" s="5" t="s">
        <v>102</v>
      </c>
    </row>
    <row r="3" spans="1:8" x14ac:dyDescent="0.25">
      <c r="A3" s="5"/>
    </row>
    <row r="4" spans="1:8" s="36" customFormat="1" ht="26.4" x14ac:dyDescent="0.25">
      <c r="A4" s="70" t="s">
        <v>0</v>
      </c>
      <c r="B4" s="68"/>
      <c r="C4" s="69"/>
      <c r="D4" s="69" t="s">
        <v>41</v>
      </c>
      <c r="E4" s="69" t="s">
        <v>130</v>
      </c>
    </row>
    <row r="5" spans="1:8" ht="6" customHeight="1" x14ac:dyDescent="0.25">
      <c r="A5" s="5"/>
      <c r="C5" s="67"/>
      <c r="D5" s="67"/>
      <c r="E5" s="67"/>
    </row>
    <row r="6" spans="1:8" s="2" customFormat="1" x14ac:dyDescent="0.25">
      <c r="A6" s="14" t="s">
        <v>140</v>
      </c>
      <c r="B6" s="15"/>
      <c r="C6" s="20"/>
      <c r="D6" s="20">
        <f>Bedarf!D11</f>
        <v>0</v>
      </c>
      <c r="E6" s="20">
        <f>Bedarf!E11</f>
        <v>0</v>
      </c>
      <c r="F6" s="65" t="s">
        <v>112</v>
      </c>
    </row>
    <row r="7" spans="1:8" ht="6" customHeight="1" x14ac:dyDescent="0.25">
      <c r="A7" s="5"/>
      <c r="C7" s="67"/>
      <c r="D7" s="67"/>
      <c r="E7" s="67"/>
    </row>
    <row r="8" spans="1:8" s="2" customFormat="1" x14ac:dyDescent="0.25">
      <c r="A8" s="14" t="s">
        <v>3</v>
      </c>
      <c r="B8" s="15"/>
      <c r="C8" s="20"/>
      <c r="D8" s="20">
        <f>Bedarf!D19</f>
        <v>0</v>
      </c>
      <c r="E8" s="20">
        <f>Bedarf!E19</f>
        <v>0</v>
      </c>
    </row>
    <row r="9" spans="1:8" ht="6" customHeight="1" x14ac:dyDescent="0.25">
      <c r="A9" s="5"/>
      <c r="C9" s="67"/>
      <c r="D9" s="67"/>
      <c r="E9" s="67"/>
    </row>
    <row r="10" spans="1:8" s="2" customFormat="1" x14ac:dyDescent="0.25">
      <c r="A10" s="14" t="s">
        <v>26</v>
      </c>
      <c r="B10" s="15"/>
      <c r="C10" s="20"/>
      <c r="D10" s="20">
        <f>Bedarf!D27</f>
        <v>0</v>
      </c>
      <c r="E10" s="20">
        <f>Bedarf!E27</f>
        <v>0</v>
      </c>
    </row>
    <row r="11" spans="1:8" ht="6" customHeight="1" x14ac:dyDescent="0.25">
      <c r="A11" s="5"/>
      <c r="C11" s="67"/>
      <c r="D11" s="67"/>
      <c r="E11" s="67"/>
    </row>
    <row r="12" spans="1:8" s="2" customFormat="1" x14ac:dyDescent="0.25">
      <c r="A12" s="14" t="s">
        <v>141</v>
      </c>
      <c r="B12" s="15"/>
      <c r="C12" s="20"/>
      <c r="D12" s="20">
        <f>Bedarf!D33</f>
        <v>0</v>
      </c>
      <c r="E12" s="20">
        <f>Bedarf!E33</f>
        <v>0</v>
      </c>
    </row>
    <row r="13" spans="1:8" ht="6" customHeight="1" x14ac:dyDescent="0.25">
      <c r="A13" s="5"/>
      <c r="C13" s="67"/>
      <c r="D13" s="67"/>
      <c r="E13" s="67"/>
    </row>
    <row r="14" spans="1:8" s="2" customFormat="1" x14ac:dyDescent="0.25">
      <c r="A14" s="14" t="s">
        <v>131</v>
      </c>
      <c r="B14" s="15"/>
      <c r="C14" s="20"/>
      <c r="D14" s="20">
        <f>Bedarf!D39</f>
        <v>0</v>
      </c>
      <c r="E14" s="20">
        <f>Bedarf!E39</f>
        <v>0</v>
      </c>
    </row>
    <row r="15" spans="1:8" ht="6" customHeight="1" x14ac:dyDescent="0.25">
      <c r="A15" s="5"/>
      <c r="C15" s="67"/>
      <c r="D15" s="67"/>
      <c r="E15" s="67"/>
    </row>
    <row r="16" spans="1:8" s="2" customFormat="1" x14ac:dyDescent="0.25">
      <c r="A16" s="14" t="s">
        <v>142</v>
      </c>
      <c r="B16" s="15"/>
      <c r="C16" s="20"/>
      <c r="D16" s="20">
        <f>Bedarf!D47</f>
        <v>0</v>
      </c>
      <c r="E16" s="20">
        <f>Bedarf!E47</f>
        <v>0</v>
      </c>
      <c r="F16" s="20">
        <f>SUM(D6+D8+D10+D12+D14+D16)</f>
        <v>0</v>
      </c>
      <c r="H16" s="59" t="s">
        <v>114</v>
      </c>
    </row>
    <row r="17" spans="1:8" ht="12" customHeight="1" x14ac:dyDescent="0.25">
      <c r="A17" s="5"/>
      <c r="C17" s="67"/>
      <c r="D17" s="67"/>
      <c r="E17" s="67"/>
    </row>
    <row r="18" spans="1:8" s="2" customFormat="1" x14ac:dyDescent="0.25">
      <c r="A18" s="58" t="s">
        <v>7</v>
      </c>
      <c r="B18" s="58"/>
      <c r="C18" s="66"/>
      <c r="D18" s="66">
        <f>Bedarf!D61</f>
        <v>0</v>
      </c>
      <c r="E18" s="66">
        <f>Bedarf!E61</f>
        <v>0</v>
      </c>
      <c r="F18" s="58" t="s">
        <v>113</v>
      </c>
    </row>
    <row r="19" spans="1:8" ht="5.55" customHeight="1" x14ac:dyDescent="0.25">
      <c r="A19" s="5"/>
      <c r="C19" s="67"/>
      <c r="D19" s="67"/>
      <c r="E19" s="67"/>
    </row>
    <row r="20" spans="1:8" s="2" customFormat="1" x14ac:dyDescent="0.25">
      <c r="A20" s="58" t="s">
        <v>121</v>
      </c>
      <c r="B20" s="58"/>
      <c r="C20" s="66"/>
      <c r="D20" s="66">
        <f>Bedarf!D73</f>
        <v>0</v>
      </c>
      <c r="E20" s="66">
        <f>Bedarf!E73</f>
        <v>0</v>
      </c>
      <c r="F20" s="57">
        <f>SUM(D18+D20)</f>
        <v>0</v>
      </c>
    </row>
    <row r="21" spans="1:8" s="5" customFormat="1" x14ac:dyDescent="0.25">
      <c r="C21" s="21"/>
      <c r="D21" s="21"/>
      <c r="E21" s="21"/>
    </row>
    <row r="22" spans="1:8" s="37" customFormat="1" ht="13.8" thickBot="1" x14ac:dyDescent="0.3">
      <c r="A22" s="11" t="s">
        <v>44</v>
      </c>
      <c r="B22" s="11"/>
      <c r="C22" s="24"/>
      <c r="D22" s="24">
        <f>SUM(D6+D8+D10+D18+D12+D14+D16+D20)</f>
        <v>0</v>
      </c>
      <c r="E22" s="24">
        <f>SUM(E6+E8+E10+E18+E12+E14+E16+E20)</f>
        <v>0</v>
      </c>
    </row>
    <row r="23" spans="1:8" s="5" customFormat="1" x14ac:dyDescent="0.25">
      <c r="C23" s="21"/>
      <c r="D23" s="21"/>
      <c r="E23" s="21"/>
    </row>
    <row r="24" spans="1:8" x14ac:dyDescent="0.25">
      <c r="A24" s="8" t="s">
        <v>48</v>
      </c>
      <c r="B24" s="9"/>
      <c r="C24" s="19"/>
      <c r="D24" s="19" t="s">
        <v>46</v>
      </c>
      <c r="E24" s="19" t="s">
        <v>46</v>
      </c>
      <c r="H24" s="39"/>
    </row>
    <row r="25" spans="1:8" s="2" customFormat="1" x14ac:dyDescent="0.25">
      <c r="A25" s="12" t="s">
        <v>14</v>
      </c>
      <c r="B25" s="13"/>
      <c r="C25" s="22"/>
      <c r="D25" s="22">
        <f>Bedarf!D80</f>
        <v>0</v>
      </c>
      <c r="E25" s="22">
        <f>Bedarf!E80</f>
        <v>0</v>
      </c>
    </row>
    <row r="28" spans="1:8" s="2" customFormat="1" x14ac:dyDescent="0.25">
      <c r="A28" s="43" t="s">
        <v>92</v>
      </c>
      <c r="B28" s="44"/>
      <c r="C28" s="45"/>
      <c r="D28" s="45">
        <f>SUM(D22+D25)</f>
        <v>0</v>
      </c>
      <c r="E28" s="45">
        <f>SUM(E22+E25)</f>
        <v>0</v>
      </c>
    </row>
    <row r="30" spans="1:8" s="56" customFormat="1" x14ac:dyDescent="0.25">
      <c r="A30" s="75" t="s">
        <v>91</v>
      </c>
      <c r="B30" s="76">
        <f>Bedarf!B85</f>
        <v>7.0000000000000007E-2</v>
      </c>
      <c r="C30" s="77"/>
      <c r="D30" s="77">
        <f>D28*B30</f>
        <v>0</v>
      </c>
      <c r="E30" s="77">
        <f>E28*B30</f>
        <v>0</v>
      </c>
    </row>
    <row r="31" spans="1:8" s="56" customFormat="1" x14ac:dyDescent="0.25">
      <c r="C31" s="78"/>
      <c r="D31" s="78"/>
      <c r="E31" s="78"/>
    </row>
    <row r="32" spans="1:8" s="81" customFormat="1" ht="13.8" thickBot="1" x14ac:dyDescent="0.3">
      <c r="A32" s="79" t="s">
        <v>90</v>
      </c>
      <c r="B32" s="79"/>
      <c r="C32" s="80"/>
      <c r="D32" s="80">
        <f>SUM(D28:D31)</f>
        <v>0</v>
      </c>
      <c r="E32" s="80">
        <f>SUM(E28:E31)</f>
        <v>0</v>
      </c>
    </row>
    <row r="33" ht="13.8" thickTop="1" x14ac:dyDescent="0.25"/>
  </sheetData>
  <hyperlinks>
    <hyperlink ref="H16" r:id="rId1" xr:uid="{57C38DF1-CDC8-4517-89F7-322A6C633F16}"/>
  </hyperlinks>
  <pageMargins left="0.78740157499999996" right="0.78740157499999996" top="0.984251969" bottom="0.984251969" header="0.4921259845" footer="0.4921259845"/>
  <pageSetup paperSize="9" orientation="portrait" horizontalDpi="4294967293" vertic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zoomScale="110" zoomScaleNormal="110" zoomScaleSheetLayoutView="100" workbookViewId="0">
      <pane ySplit="4" topLeftCell="A10" activePane="bottomLeft" state="frozen"/>
      <selection pane="bottomLeft" activeCell="A21" sqref="A21"/>
    </sheetView>
  </sheetViews>
  <sheetFormatPr baseColWidth="10" defaultRowHeight="13.2" x14ac:dyDescent="0.25"/>
  <cols>
    <col min="1" max="1" width="46.5546875" bestFit="1" customWidth="1"/>
    <col min="2" max="2" width="13" bestFit="1" customWidth="1"/>
    <col min="3" max="3" width="6.6640625" customWidth="1"/>
    <col min="4" max="4" width="10.5546875" customWidth="1"/>
    <col min="5" max="5" width="7.5546875" customWidth="1"/>
  </cols>
  <sheetData>
    <row r="1" spans="1:9" s="1" customFormat="1" ht="17.399999999999999" x14ac:dyDescent="0.3">
      <c r="A1" s="1" t="s">
        <v>179</v>
      </c>
      <c r="C1" s="18"/>
      <c r="D1" s="18"/>
      <c r="E1" s="18"/>
    </row>
    <row r="2" spans="1:9" x14ac:dyDescent="0.25">
      <c r="A2" s="5" t="s">
        <v>117</v>
      </c>
      <c r="C2" s="17"/>
      <c r="D2" s="17"/>
      <c r="E2" s="17"/>
    </row>
    <row r="4" spans="1:9" s="112" customFormat="1" x14ac:dyDescent="0.25">
      <c r="A4" s="110" t="s">
        <v>31</v>
      </c>
      <c r="B4" s="111" t="s">
        <v>127</v>
      </c>
    </row>
    <row r="5" spans="1:9" s="30" customFormat="1" x14ac:dyDescent="0.25">
      <c r="A5" s="29" t="s">
        <v>30</v>
      </c>
      <c r="B5" s="29">
        <v>365</v>
      </c>
    </row>
    <row r="6" spans="1:9" s="27" customFormat="1" x14ac:dyDescent="0.25">
      <c r="A6" s="27" t="s">
        <v>58</v>
      </c>
    </row>
    <row r="7" spans="1:9" x14ac:dyDescent="0.25">
      <c r="A7" s="40" t="s">
        <v>62</v>
      </c>
      <c r="B7">
        <f>52*2</f>
        <v>104</v>
      </c>
    </row>
    <row r="8" spans="1:9" x14ac:dyDescent="0.25">
      <c r="A8" s="40" t="s">
        <v>51</v>
      </c>
      <c r="B8">
        <v>10</v>
      </c>
    </row>
    <row r="9" spans="1:9" s="33" customFormat="1" x14ac:dyDescent="0.25">
      <c r="A9" s="34" t="s">
        <v>57</v>
      </c>
      <c r="B9" s="33">
        <f>SUM(B7:B8)</f>
        <v>114</v>
      </c>
    </row>
    <row r="10" spans="1:9" s="32" customFormat="1" x14ac:dyDescent="0.25">
      <c r="A10" s="31" t="s">
        <v>35</v>
      </c>
      <c r="B10" s="31">
        <f>B5-B9</f>
        <v>251</v>
      </c>
    </row>
    <row r="11" spans="1:9" s="27" customFormat="1" x14ac:dyDescent="0.25">
      <c r="A11" s="27" t="s">
        <v>53</v>
      </c>
    </row>
    <row r="12" spans="1:9" x14ac:dyDescent="0.25">
      <c r="A12" s="40" t="s">
        <v>32</v>
      </c>
      <c r="B12">
        <v>30</v>
      </c>
    </row>
    <row r="13" spans="1:9" x14ac:dyDescent="0.25">
      <c r="A13" s="6" t="s">
        <v>33</v>
      </c>
      <c r="B13">
        <v>5</v>
      </c>
    </row>
    <row r="14" spans="1:9" x14ac:dyDescent="0.25">
      <c r="A14" s="6" t="s">
        <v>34</v>
      </c>
      <c r="B14">
        <v>2</v>
      </c>
    </row>
    <row r="15" spans="1:9" x14ac:dyDescent="0.25">
      <c r="A15" s="40" t="s">
        <v>138</v>
      </c>
      <c r="B15">
        <v>4</v>
      </c>
    </row>
    <row r="16" spans="1:9" s="3" customFormat="1" x14ac:dyDescent="0.25">
      <c r="A16" s="61" t="s">
        <v>137</v>
      </c>
      <c r="B16" s="33">
        <f>SUM(B12:B15)</f>
        <v>41</v>
      </c>
      <c r="C16" s="33"/>
      <c r="D16" s="33"/>
      <c r="E16" s="33"/>
      <c r="F16" s="33"/>
      <c r="G16" s="33"/>
      <c r="H16" s="33"/>
      <c r="I16" s="33"/>
    </row>
    <row r="17" spans="1:9" x14ac:dyDescent="0.25">
      <c r="A17" s="40" t="s">
        <v>100</v>
      </c>
      <c r="B17">
        <v>0</v>
      </c>
    </row>
    <row r="18" spans="1:9" x14ac:dyDescent="0.25">
      <c r="A18" s="40" t="s">
        <v>103</v>
      </c>
      <c r="B18">
        <v>0</v>
      </c>
    </row>
    <row r="19" spans="1:9" s="3" customFormat="1" x14ac:dyDescent="0.25">
      <c r="A19" s="61" t="s">
        <v>54</v>
      </c>
      <c r="B19" s="62">
        <f>SUM(B17:B18)</f>
        <v>0</v>
      </c>
      <c r="C19" s="33"/>
      <c r="D19" s="33"/>
      <c r="E19" s="33"/>
      <c r="F19" s="33"/>
      <c r="G19" s="33"/>
      <c r="H19" s="33"/>
      <c r="I19" s="33"/>
    </row>
    <row r="20" spans="1:9" s="32" customFormat="1" x14ac:dyDescent="0.25">
      <c r="A20" s="35" t="s">
        <v>35</v>
      </c>
      <c r="B20" s="35">
        <f>B10-B16-B19</f>
        <v>210</v>
      </c>
      <c r="D20" s="32" t="s">
        <v>196</v>
      </c>
      <c r="E20" s="100">
        <f>ROUND(B20/12,1)</f>
        <v>17.5</v>
      </c>
      <c r="F20" s="32" t="s">
        <v>201</v>
      </c>
    </row>
    <row r="21" spans="1:9" x14ac:dyDescent="0.25">
      <c r="A21" s="109" t="s">
        <v>159</v>
      </c>
      <c r="B21" s="113">
        <f>SUM(Einnahmen!F36)</f>
        <v>0</v>
      </c>
      <c r="D21" s="46" t="s">
        <v>202</v>
      </c>
    </row>
    <row r="22" spans="1:9" s="3" customFormat="1" x14ac:dyDescent="0.25">
      <c r="A22" s="61" t="s">
        <v>200</v>
      </c>
      <c r="B22" s="62">
        <f>SUM(B21)</f>
        <v>0</v>
      </c>
      <c r="C22" s="33"/>
      <c r="D22" s="33"/>
      <c r="E22" s="33"/>
      <c r="F22" s="33"/>
      <c r="G22" s="33"/>
      <c r="H22" s="33"/>
      <c r="I22" s="33"/>
    </row>
    <row r="23" spans="1:9" s="32" customFormat="1" x14ac:dyDescent="0.25">
      <c r="A23" s="35" t="s">
        <v>35</v>
      </c>
      <c r="B23" s="108">
        <f>B20-B22</f>
        <v>210</v>
      </c>
      <c r="E23" s="100"/>
    </row>
    <row r="24" spans="1:9" s="27" customFormat="1" x14ac:dyDescent="0.25">
      <c r="A24" s="27" t="s">
        <v>55</v>
      </c>
    </row>
    <row r="25" spans="1:9" x14ac:dyDescent="0.25">
      <c r="A25" s="40" t="s">
        <v>101</v>
      </c>
      <c r="B25" s="63">
        <f>B20*0.2</f>
        <v>42</v>
      </c>
    </row>
    <row r="26" spans="1:9" x14ac:dyDescent="0.25">
      <c r="A26" s="6" t="s">
        <v>43</v>
      </c>
      <c r="B26">
        <v>12</v>
      </c>
    </row>
    <row r="27" spans="1:9" x14ac:dyDescent="0.25">
      <c r="A27" s="40" t="s">
        <v>128</v>
      </c>
      <c r="B27">
        <v>6</v>
      </c>
    </row>
    <row r="28" spans="1:9" x14ac:dyDescent="0.25">
      <c r="A28" s="40" t="s">
        <v>139</v>
      </c>
      <c r="B28">
        <v>0</v>
      </c>
    </row>
    <row r="29" spans="1:9" x14ac:dyDescent="0.25">
      <c r="A29" s="40" t="s">
        <v>129</v>
      </c>
      <c r="B29">
        <v>4</v>
      </c>
    </row>
    <row r="30" spans="1:9" s="33" customFormat="1" x14ac:dyDescent="0.25">
      <c r="A30" s="34" t="s">
        <v>56</v>
      </c>
      <c r="B30" s="62">
        <f>SUM(B25:B29)</f>
        <v>64</v>
      </c>
    </row>
    <row r="31" spans="1:9" s="28" customFormat="1" x14ac:dyDescent="0.25">
      <c r="A31" s="29" t="s">
        <v>187</v>
      </c>
      <c r="B31" s="64">
        <f>B23-B30</f>
        <v>146</v>
      </c>
      <c r="D31" s="28" t="str">
        <f>"Vergleich: AN in D arbeiten Ø 61 - max 85% fakturierbar= "&amp;B20*0.61&amp;" - "&amp;B20*0.85&amp;" Tage"</f>
        <v>Vergleich: AN in D arbeiten Ø 61 - max 85% fakturierbar= 128,1 - 178,5 Tage</v>
      </c>
    </row>
    <row r="32" spans="1:9" s="5" customFormat="1" x14ac:dyDescent="0.25">
      <c r="D32" s="5" t="s">
        <v>158</v>
      </c>
    </row>
    <row r="33" s="5" customFormat="1" x14ac:dyDescent="0.25"/>
  </sheetData>
  <phoneticPr fontId="4" type="noConversion"/>
  <conditionalFormatting sqref="D21">
    <cfRule type="expression" dxfId="0" priority="1">
      <formula>_xlfn.ISFORMULA(B21)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22D5-7432-4865-B9F5-A0EA83D555D3}">
  <dimension ref="A1:I46"/>
  <sheetViews>
    <sheetView zoomScale="110" zoomScaleNormal="110" zoomScaleSheetLayoutView="100" workbookViewId="0">
      <pane ySplit="4" topLeftCell="A29" activePane="bottomLeft" state="frozen"/>
      <selection pane="bottomLeft" activeCell="F24" sqref="F24"/>
    </sheetView>
  </sheetViews>
  <sheetFormatPr baseColWidth="10" defaultColWidth="10.88671875" defaultRowHeight="13.2" x14ac:dyDescent="0.25"/>
  <cols>
    <col min="1" max="1" width="44.33203125" bestFit="1" customWidth="1"/>
    <col min="2" max="2" width="8" customWidth="1"/>
    <col min="3" max="3" width="12" style="17" bestFit="1" customWidth="1"/>
    <col min="4" max="5" width="14.33203125" style="17" customWidth="1"/>
    <col min="6" max="6" width="10.88671875" customWidth="1"/>
    <col min="7" max="7" width="17.44140625" customWidth="1"/>
    <col min="8" max="8" width="4" customWidth="1"/>
    <col min="9" max="9" width="11.6640625" bestFit="1" customWidth="1"/>
  </cols>
  <sheetData>
    <row r="1" spans="1:7" s="1" customFormat="1" ht="17.399999999999999" x14ac:dyDescent="0.3">
      <c r="A1" s="1" t="s">
        <v>179</v>
      </c>
      <c r="C1" s="18"/>
      <c r="D1" s="18"/>
      <c r="E1" s="18"/>
    </row>
    <row r="2" spans="1:7" x14ac:dyDescent="0.25">
      <c r="A2" s="5" t="s">
        <v>78</v>
      </c>
    </row>
    <row r="3" spans="1:7" x14ac:dyDescent="0.25">
      <c r="A3" s="5"/>
    </row>
    <row r="4" spans="1:7" s="36" customFormat="1" ht="26.4" x14ac:dyDescent="0.25">
      <c r="A4" s="10" t="s">
        <v>0</v>
      </c>
      <c r="B4" s="42" t="s">
        <v>150</v>
      </c>
      <c r="C4" s="53" t="s">
        <v>195</v>
      </c>
      <c r="D4" s="41" t="s">
        <v>41</v>
      </c>
      <c r="E4" s="41" t="s">
        <v>130</v>
      </c>
      <c r="F4" s="54" t="s">
        <v>79</v>
      </c>
    </row>
    <row r="5" spans="1:7" s="5" customFormat="1" x14ac:dyDescent="0.25">
      <c r="C5" s="21"/>
      <c r="D5" s="21"/>
      <c r="E5" s="21"/>
    </row>
    <row r="6" spans="1:7" x14ac:dyDescent="0.25">
      <c r="A6" s="8" t="s">
        <v>80</v>
      </c>
      <c r="B6" s="9" t="s">
        <v>47</v>
      </c>
      <c r="C6" s="19" t="s">
        <v>45</v>
      </c>
      <c r="D6" s="19" t="s">
        <v>46</v>
      </c>
      <c r="E6" s="19" t="s">
        <v>46</v>
      </c>
      <c r="F6" s="9"/>
    </row>
    <row r="7" spans="1:7" x14ac:dyDescent="0.25">
      <c r="A7" t="s">
        <v>81</v>
      </c>
      <c r="B7">
        <v>0</v>
      </c>
      <c r="C7" s="17">
        <v>259</v>
      </c>
      <c r="D7" s="17">
        <f>SUM(B7*C7)</f>
        <v>0</v>
      </c>
      <c r="E7" s="17">
        <f>SUM(12*D7)</f>
        <v>0</v>
      </c>
    </row>
    <row r="8" spans="1:7" x14ac:dyDescent="0.25">
      <c r="A8" s="40" t="s">
        <v>82</v>
      </c>
      <c r="B8">
        <v>1</v>
      </c>
      <c r="C8" s="17">
        <v>0</v>
      </c>
      <c r="D8" s="17">
        <f>SUM(B8*C8)</f>
        <v>0</v>
      </c>
      <c r="E8" s="17">
        <f t="shared" ref="E8:E10" si="0">SUM(12*D8)</f>
        <v>0</v>
      </c>
    </row>
    <row r="9" spans="1:7" x14ac:dyDescent="0.25">
      <c r="A9" t="s">
        <v>83</v>
      </c>
      <c r="B9">
        <v>1</v>
      </c>
      <c r="C9" s="17">
        <v>0</v>
      </c>
      <c r="D9" s="17">
        <f>SUM(B9*C9)/12</f>
        <v>0</v>
      </c>
      <c r="E9" s="17">
        <f t="shared" si="0"/>
        <v>0</v>
      </c>
      <c r="G9" s="40"/>
    </row>
    <row r="10" spans="1:7" x14ac:dyDescent="0.25">
      <c r="A10" t="s">
        <v>84</v>
      </c>
      <c r="B10">
        <v>1</v>
      </c>
      <c r="C10" s="17">
        <v>0</v>
      </c>
      <c r="D10" s="17">
        <f>SUM(B10*C10)/12</f>
        <v>0</v>
      </c>
      <c r="E10" s="17">
        <f t="shared" si="0"/>
        <v>0</v>
      </c>
      <c r="G10" s="40"/>
    </row>
    <row r="11" spans="1:7" s="2" customFormat="1" x14ac:dyDescent="0.25">
      <c r="A11" s="14" t="s">
        <v>89</v>
      </c>
      <c r="B11" s="15"/>
      <c r="C11" s="20"/>
      <c r="D11" s="20">
        <f>SUM(D7:D10)</f>
        <v>0</v>
      </c>
      <c r="E11" s="20">
        <f>SUM(E7:E10)</f>
        <v>0</v>
      </c>
      <c r="F11" s="15"/>
    </row>
    <row r="12" spans="1:7" s="16" customFormat="1" x14ac:dyDescent="0.25">
      <c r="C12" s="23"/>
      <c r="D12" s="23"/>
      <c r="E12" s="23"/>
    </row>
    <row r="13" spans="1:7" ht="13.8" x14ac:dyDescent="0.3">
      <c r="A13" s="8" t="s">
        <v>85</v>
      </c>
      <c r="B13" s="74" t="s">
        <v>150</v>
      </c>
      <c r="C13" s="19" t="s">
        <v>45</v>
      </c>
      <c r="D13" s="50" t="s">
        <v>99</v>
      </c>
      <c r="E13" s="50" t="s">
        <v>161</v>
      </c>
      <c r="F13" s="55" t="s">
        <v>108</v>
      </c>
      <c r="G13" s="40"/>
    </row>
    <row r="14" spans="1:7" x14ac:dyDescent="0.25">
      <c r="A14" t="s">
        <v>86</v>
      </c>
      <c r="B14">
        <v>0</v>
      </c>
      <c r="C14" s="17">
        <v>0</v>
      </c>
      <c r="D14" s="17">
        <f t="shared" ref="D14:D17" si="1">SUM(B14*C14)/12</f>
        <v>0</v>
      </c>
      <c r="E14" s="17">
        <f t="shared" ref="E14:E17" si="2">SUM(12*D14)</f>
        <v>0</v>
      </c>
      <c r="F14">
        <v>0</v>
      </c>
      <c r="G14" s="40"/>
    </row>
    <row r="15" spans="1:7" x14ac:dyDescent="0.25">
      <c r="A15" t="s">
        <v>87</v>
      </c>
      <c r="B15">
        <v>1</v>
      </c>
      <c r="C15" s="17">
        <v>0</v>
      </c>
      <c r="D15" s="17">
        <f t="shared" si="1"/>
        <v>0</v>
      </c>
      <c r="E15" s="17">
        <f t="shared" si="2"/>
        <v>0</v>
      </c>
      <c r="F15">
        <v>0</v>
      </c>
      <c r="G15" s="40"/>
    </row>
    <row r="16" spans="1:7" x14ac:dyDescent="0.25">
      <c r="A16" t="s">
        <v>88</v>
      </c>
      <c r="B16">
        <v>1</v>
      </c>
      <c r="C16" s="17">
        <v>0</v>
      </c>
      <c r="D16" s="17">
        <f t="shared" si="1"/>
        <v>0</v>
      </c>
      <c r="E16" s="17">
        <f t="shared" si="2"/>
        <v>0</v>
      </c>
      <c r="F16">
        <v>0</v>
      </c>
      <c r="G16" s="40"/>
    </row>
    <row r="17" spans="1:7" x14ac:dyDescent="0.25">
      <c r="B17">
        <v>1</v>
      </c>
      <c r="C17" s="17">
        <v>0</v>
      </c>
      <c r="D17" s="17">
        <f t="shared" si="1"/>
        <v>0</v>
      </c>
      <c r="E17" s="17">
        <f t="shared" si="2"/>
        <v>0</v>
      </c>
      <c r="F17">
        <v>0</v>
      </c>
      <c r="G17" s="40"/>
    </row>
    <row r="18" spans="1:7" s="2" customFormat="1" x14ac:dyDescent="0.25">
      <c r="A18" s="14" t="s">
        <v>60</v>
      </c>
      <c r="B18" s="15"/>
      <c r="C18" s="20"/>
      <c r="D18" s="20">
        <f>SUM(D14:D17)</f>
        <v>0</v>
      </c>
      <c r="E18" s="20">
        <f>SUM(E14:E17)</f>
        <v>0</v>
      </c>
      <c r="F18" s="15">
        <f>SUM(F14:F17)</f>
        <v>0</v>
      </c>
    </row>
    <row r="19" spans="1:7" s="16" customFormat="1" x14ac:dyDescent="0.25">
      <c r="C19" s="23"/>
      <c r="D19" s="23"/>
      <c r="E19" s="23"/>
    </row>
    <row r="20" spans="1:7" ht="13.8" x14ac:dyDescent="0.3">
      <c r="A20" s="8" t="s">
        <v>148</v>
      </c>
      <c r="B20" s="74" t="s">
        <v>150</v>
      </c>
      <c r="C20" s="50" t="s">
        <v>98</v>
      </c>
      <c r="D20" s="50" t="s">
        <v>99</v>
      </c>
      <c r="E20" s="50" t="s">
        <v>161</v>
      </c>
      <c r="F20" s="55" t="s">
        <v>108</v>
      </c>
      <c r="G20" s="40"/>
    </row>
    <row r="21" spans="1:7" x14ac:dyDescent="0.25">
      <c r="A21" s="40" t="s">
        <v>178</v>
      </c>
      <c r="B21">
        <v>0</v>
      </c>
      <c r="C21" s="17">
        <v>0</v>
      </c>
      <c r="D21" s="17">
        <f t="shared" ref="D21:D22" si="3">SUM(B21*C21)/12</f>
        <v>0</v>
      </c>
      <c r="E21" s="17">
        <f t="shared" ref="E21:E22" si="4">SUM(12*D21)</f>
        <v>0</v>
      </c>
      <c r="F21">
        <v>0</v>
      </c>
      <c r="G21" s="40"/>
    </row>
    <row r="22" spans="1:7" x14ac:dyDescent="0.25">
      <c r="A22" s="40" t="s">
        <v>115</v>
      </c>
      <c r="B22">
        <v>0</v>
      </c>
      <c r="C22" s="17">
        <v>0</v>
      </c>
      <c r="D22" s="17">
        <f t="shared" si="3"/>
        <v>0</v>
      </c>
      <c r="E22" s="17">
        <f t="shared" si="4"/>
        <v>0</v>
      </c>
      <c r="F22">
        <v>0</v>
      </c>
      <c r="G22" s="40"/>
    </row>
    <row r="23" spans="1:7" x14ac:dyDescent="0.25">
      <c r="A23" s="40" t="s">
        <v>152</v>
      </c>
      <c r="B23">
        <v>1</v>
      </c>
      <c r="C23" s="17">
        <v>0</v>
      </c>
      <c r="D23" s="17">
        <f t="shared" ref="D23:D25" si="5">SUM(B23*C23)/12</f>
        <v>0</v>
      </c>
      <c r="E23" s="17">
        <f t="shared" ref="E23:E25" si="6">SUM(12*D23)</f>
        <v>0</v>
      </c>
      <c r="F23">
        <v>0</v>
      </c>
      <c r="G23" s="40"/>
    </row>
    <row r="24" spans="1:7" x14ac:dyDescent="0.25">
      <c r="A24" s="40" t="s">
        <v>153</v>
      </c>
      <c r="B24">
        <v>1</v>
      </c>
      <c r="C24" s="17">
        <v>0</v>
      </c>
      <c r="D24" s="17">
        <f t="shared" si="5"/>
        <v>0</v>
      </c>
      <c r="E24" s="17">
        <f t="shared" si="6"/>
        <v>0</v>
      </c>
      <c r="F24">
        <v>0</v>
      </c>
      <c r="G24" s="40"/>
    </row>
    <row r="25" spans="1:7" x14ac:dyDescent="0.25">
      <c r="A25" s="40" t="s">
        <v>154</v>
      </c>
      <c r="B25">
        <v>1</v>
      </c>
      <c r="C25" s="17">
        <v>0</v>
      </c>
      <c r="D25" s="17">
        <f t="shared" si="5"/>
        <v>0</v>
      </c>
      <c r="E25" s="17">
        <f t="shared" si="6"/>
        <v>0</v>
      </c>
      <c r="F25">
        <v>0</v>
      </c>
      <c r="G25" s="40"/>
    </row>
    <row r="26" spans="1:7" x14ac:dyDescent="0.25">
      <c r="A26" s="5" t="s">
        <v>116</v>
      </c>
      <c r="E26" s="17">
        <f>SUM(12*D26)</f>
        <v>0</v>
      </c>
      <c r="F26">
        <v>0</v>
      </c>
      <c r="G26" s="47"/>
    </row>
    <row r="27" spans="1:7" s="2" customFormat="1" x14ac:dyDescent="0.25">
      <c r="A27" s="14" t="s">
        <v>134</v>
      </c>
      <c r="B27" s="15"/>
      <c r="C27" s="20"/>
      <c r="D27" s="20">
        <f>SUM(D21:D26)</f>
        <v>0</v>
      </c>
      <c r="E27" s="20">
        <f>SUM(E21:E26)</f>
        <v>0</v>
      </c>
      <c r="F27" s="52">
        <f>SUM(F21:F26)</f>
        <v>0</v>
      </c>
    </row>
    <row r="28" spans="1:7" s="16" customFormat="1" x14ac:dyDescent="0.25">
      <c r="C28" s="23"/>
      <c r="D28" s="23"/>
      <c r="E28" s="23"/>
    </row>
    <row r="29" spans="1:7" ht="13.8" x14ac:dyDescent="0.3">
      <c r="A29" s="8" t="s">
        <v>147</v>
      </c>
      <c r="B29" s="74" t="s">
        <v>150</v>
      </c>
      <c r="C29" s="50" t="s">
        <v>155</v>
      </c>
      <c r="D29" s="50" t="s">
        <v>99</v>
      </c>
      <c r="E29" s="50" t="s">
        <v>161</v>
      </c>
      <c r="F29" s="55" t="s">
        <v>108</v>
      </c>
      <c r="G29" s="40"/>
    </row>
    <row r="30" spans="1:7" x14ac:dyDescent="0.25">
      <c r="A30" s="40" t="s">
        <v>151</v>
      </c>
      <c r="B30">
        <v>0</v>
      </c>
      <c r="C30" s="17">
        <v>0</v>
      </c>
      <c r="D30" s="17">
        <f>C30*B30</f>
        <v>0</v>
      </c>
      <c r="E30" s="17">
        <f t="shared" ref="E30" si="7">SUM(12*D30)</f>
        <v>0</v>
      </c>
      <c r="F30">
        <v>0</v>
      </c>
      <c r="G30" s="40" t="s">
        <v>160</v>
      </c>
    </row>
    <row r="31" spans="1:7" x14ac:dyDescent="0.25">
      <c r="A31" s="40" t="s">
        <v>156</v>
      </c>
      <c r="B31">
        <v>0</v>
      </c>
      <c r="C31" s="17">
        <v>0</v>
      </c>
      <c r="D31" s="17">
        <f t="shared" ref="D31:D32" si="8">C31*B31</f>
        <v>0</v>
      </c>
      <c r="E31" s="17">
        <f t="shared" ref="E31:E32" si="9">SUM(12*D31)</f>
        <v>0</v>
      </c>
      <c r="F31">
        <v>0</v>
      </c>
      <c r="G31" s="40" t="s">
        <v>185</v>
      </c>
    </row>
    <row r="32" spans="1:7" x14ac:dyDescent="0.25">
      <c r="A32" s="40" t="s">
        <v>149</v>
      </c>
      <c r="B32">
        <v>1</v>
      </c>
      <c r="C32" s="17">
        <v>0</v>
      </c>
      <c r="D32" s="17">
        <f t="shared" si="8"/>
        <v>0</v>
      </c>
      <c r="E32" s="17">
        <f t="shared" si="9"/>
        <v>0</v>
      </c>
      <c r="F32">
        <v>0</v>
      </c>
      <c r="G32" s="47"/>
    </row>
    <row r="34" spans="1:9" s="2" customFormat="1" x14ac:dyDescent="0.25">
      <c r="A34" s="14" t="s">
        <v>134</v>
      </c>
      <c r="B34" s="15"/>
      <c r="C34" s="20"/>
      <c r="D34" s="20">
        <f>SUM(D30:D33)</f>
        <v>0</v>
      </c>
      <c r="E34" s="20">
        <f>SUM(E30:E33)</f>
        <v>0</v>
      </c>
      <c r="F34" s="52">
        <f>SUM(F30:F33)</f>
        <v>0</v>
      </c>
    </row>
    <row r="35" spans="1:9" s="16" customFormat="1" x14ac:dyDescent="0.25">
      <c r="C35" s="23"/>
      <c r="D35" s="23"/>
      <c r="E35" s="23"/>
    </row>
    <row r="36" spans="1:9" s="37" customFormat="1" ht="13.8" thickBot="1" x14ac:dyDescent="0.3">
      <c r="A36" s="11" t="s">
        <v>135</v>
      </c>
      <c r="B36" s="11"/>
      <c r="C36" s="24"/>
      <c r="D36" s="24">
        <f t="shared" ref="D36:E36" si="10">D11+D18+D27+D34</f>
        <v>0</v>
      </c>
      <c r="E36" s="24">
        <f t="shared" si="10"/>
        <v>0</v>
      </c>
      <c r="F36" s="73">
        <f>F11+F18+F27+F34</f>
        <v>0</v>
      </c>
    </row>
    <row r="37" spans="1:9" s="5" customFormat="1" x14ac:dyDescent="0.25">
      <c r="C37" s="21"/>
      <c r="D37" s="21"/>
      <c r="E37" s="21"/>
    </row>
    <row r="38" spans="1:9" x14ac:dyDescent="0.25">
      <c r="A38" s="8" t="s">
        <v>136</v>
      </c>
      <c r="B38" s="9"/>
      <c r="C38" s="19"/>
      <c r="D38" s="60">
        <f>Bedarf!D83</f>
        <v>0</v>
      </c>
      <c r="E38" s="60">
        <f>Bedarf!E83</f>
        <v>0</v>
      </c>
      <c r="F38" s="9"/>
      <c r="I38" s="39"/>
    </row>
    <row r="41" spans="1:9" s="2" customFormat="1" x14ac:dyDescent="0.25">
      <c r="A41" s="43" t="s">
        <v>157</v>
      </c>
      <c r="B41" s="44"/>
      <c r="C41" s="45"/>
      <c r="D41" s="45">
        <f>SUM(D38-D36)</f>
        <v>0</v>
      </c>
      <c r="E41" s="45">
        <f>SUM(E38-E36)</f>
        <v>0</v>
      </c>
      <c r="F41" s="44"/>
    </row>
    <row r="43" spans="1:9" s="56" customFormat="1" x14ac:dyDescent="0.25">
      <c r="A43" s="82" t="s">
        <v>124</v>
      </c>
      <c r="B43" s="83">
        <f>Bedarf!B85</f>
        <v>7.0000000000000007E-2</v>
      </c>
      <c r="C43" s="84"/>
      <c r="D43" s="84">
        <f>D41*$B$43</f>
        <v>0</v>
      </c>
      <c r="E43" s="84">
        <f>E41*$B$43</f>
        <v>0</v>
      </c>
      <c r="F43" s="82"/>
    </row>
    <row r="44" spans="1:9" s="56" customFormat="1" x14ac:dyDescent="0.25">
      <c r="C44" s="78"/>
      <c r="D44" s="78"/>
      <c r="E44" s="78"/>
    </row>
    <row r="45" spans="1:9" s="81" customFormat="1" ht="13.8" thickBot="1" x14ac:dyDescent="0.3">
      <c r="A45" s="79" t="s">
        <v>95</v>
      </c>
      <c r="B45" s="79"/>
      <c r="C45" s="80"/>
      <c r="D45" s="80">
        <f>SUM(D41:D44)</f>
        <v>0</v>
      </c>
      <c r="E45" s="80">
        <f>SUM(E41:E44)</f>
        <v>0</v>
      </c>
      <c r="F45" s="79"/>
    </row>
    <row r="46" spans="1:9" ht="13.8" thickTop="1" x14ac:dyDescent="0.25"/>
  </sheetData>
  <phoneticPr fontId="10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E4E3-E375-452F-92FB-6C4981B2CFEA}">
  <dimension ref="A1:D24"/>
  <sheetViews>
    <sheetView workbookViewId="0">
      <selection activeCell="D18" sqref="D18"/>
    </sheetView>
  </sheetViews>
  <sheetFormatPr baseColWidth="10" defaultRowHeight="13.2" x14ac:dyDescent="0.25"/>
  <cols>
    <col min="1" max="1" width="39.21875" bestFit="1" customWidth="1"/>
    <col min="2" max="2" width="12" bestFit="1" customWidth="1"/>
    <col min="3" max="3" width="5.109375" customWidth="1"/>
  </cols>
  <sheetData>
    <row r="1" spans="1:4" ht="17.399999999999999" x14ac:dyDescent="0.3">
      <c r="A1" s="1" t="s">
        <v>179</v>
      </c>
    </row>
    <row r="2" spans="1:4" x14ac:dyDescent="0.25">
      <c r="A2" s="5" t="s">
        <v>188</v>
      </c>
    </row>
    <row r="5" spans="1:4" x14ac:dyDescent="0.25">
      <c r="A5" s="43" t="s">
        <v>96</v>
      </c>
      <c r="B5" s="103">
        <f>SUM(Einnahmen!E41)</f>
        <v>0</v>
      </c>
      <c r="D5" s="40" t="s">
        <v>198</v>
      </c>
    </row>
    <row r="7" spans="1:4" s="89" customFormat="1" x14ac:dyDescent="0.25">
      <c r="A7" s="104" t="s">
        <v>97</v>
      </c>
      <c r="B7" s="105">
        <f>SUM(Einnahmen!E45)</f>
        <v>0</v>
      </c>
    </row>
    <row r="10" spans="1:4" x14ac:dyDescent="0.25">
      <c r="A10" s="106" t="s">
        <v>187</v>
      </c>
      <c r="B10" s="107">
        <f>'Fakturierbare Tage'!B31</f>
        <v>146</v>
      </c>
      <c r="D10" s="40" t="s">
        <v>197</v>
      </c>
    </row>
    <row r="13" spans="1:4" s="92" customFormat="1" ht="16.2" thickBot="1" x14ac:dyDescent="0.35">
      <c r="A13" s="90" t="s">
        <v>52</v>
      </c>
      <c r="B13" s="91">
        <f>SUM(B5/B10)</f>
        <v>0</v>
      </c>
      <c r="D13" s="93"/>
    </row>
    <row r="14" spans="1:4" s="92" customFormat="1" ht="16.2" thickTop="1" x14ac:dyDescent="0.3">
      <c r="A14" s="94"/>
      <c r="B14" s="95"/>
    </row>
    <row r="15" spans="1:4" s="98" customFormat="1" ht="16.2" thickBot="1" x14ac:dyDescent="0.35">
      <c r="A15" s="96" t="s">
        <v>74</v>
      </c>
      <c r="B15" s="97">
        <f>SUM(B7/B10)</f>
        <v>0</v>
      </c>
    </row>
    <row r="16" spans="1:4" s="92" customFormat="1" ht="15.6" thickTop="1" x14ac:dyDescent="0.25"/>
    <row r="18" spans="1:4" x14ac:dyDescent="0.25">
      <c r="A18" s="101" t="s">
        <v>189</v>
      </c>
      <c r="B18" s="102">
        <v>8</v>
      </c>
      <c r="D18" s="40" t="s">
        <v>199</v>
      </c>
    </row>
    <row r="21" spans="1:4" s="92" customFormat="1" ht="16.2" thickBot="1" x14ac:dyDescent="0.35">
      <c r="A21" s="90" t="s">
        <v>190</v>
      </c>
      <c r="B21" s="91">
        <f>SUM(B13/B18)</f>
        <v>0</v>
      </c>
    </row>
    <row r="22" spans="1:4" s="92" customFormat="1" ht="16.2" thickTop="1" x14ac:dyDescent="0.3">
      <c r="A22" s="94"/>
      <c r="B22" s="95"/>
    </row>
    <row r="23" spans="1:4" s="92" customFormat="1" ht="16.2" thickBot="1" x14ac:dyDescent="0.35">
      <c r="A23" s="96" t="s">
        <v>191</v>
      </c>
      <c r="B23" s="97">
        <f>SUM(B15/B18)</f>
        <v>0</v>
      </c>
    </row>
    <row r="24" spans="1:4" s="92" customFormat="1" ht="15.6" thickTop="1" x14ac:dyDescent="0.25"/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86D1-45EF-4E97-8D25-8C7274481473}">
  <dimension ref="A1:G41"/>
  <sheetViews>
    <sheetView workbookViewId="0">
      <selection activeCell="C32" sqref="C32"/>
    </sheetView>
  </sheetViews>
  <sheetFormatPr baseColWidth="10" defaultRowHeight="13.2" x14ac:dyDescent="0.25"/>
  <cols>
    <col min="1" max="1" width="21.21875" customWidth="1"/>
  </cols>
  <sheetData>
    <row r="1" spans="1:5" ht="17.399999999999999" x14ac:dyDescent="0.3">
      <c r="A1" s="1" t="s">
        <v>179</v>
      </c>
    </row>
    <row r="2" spans="1:5" x14ac:dyDescent="0.25">
      <c r="A2" s="5" t="s">
        <v>180</v>
      </c>
      <c r="C2" s="17"/>
      <c r="D2" s="17"/>
      <c r="E2" s="17"/>
    </row>
    <row r="4" spans="1:5" x14ac:dyDescent="0.25">
      <c r="A4" s="85" t="s">
        <v>164</v>
      </c>
    </row>
    <row r="5" spans="1:5" x14ac:dyDescent="0.25">
      <c r="A5" t="s">
        <v>126</v>
      </c>
    </row>
    <row r="6" spans="1:5" x14ac:dyDescent="0.25">
      <c r="A6" t="s">
        <v>109</v>
      </c>
    </row>
    <row r="7" spans="1:5" x14ac:dyDescent="0.25">
      <c r="A7" t="s">
        <v>110</v>
      </c>
    </row>
    <row r="8" spans="1:5" x14ac:dyDescent="0.25">
      <c r="A8" t="s">
        <v>111</v>
      </c>
    </row>
    <row r="11" spans="1:5" x14ac:dyDescent="0.25">
      <c r="A11" s="85" t="s">
        <v>162</v>
      </c>
    </row>
    <row r="12" spans="1:5" x14ac:dyDescent="0.25">
      <c r="A12" s="72" t="s">
        <v>145</v>
      </c>
    </row>
    <row r="15" spans="1:5" x14ac:dyDescent="0.25">
      <c r="A15" s="5" t="s">
        <v>166</v>
      </c>
    </row>
    <row r="16" spans="1:5" x14ac:dyDescent="0.25">
      <c r="A16" s="40" t="s">
        <v>167</v>
      </c>
    </row>
    <row r="19" spans="1:1" x14ac:dyDescent="0.25">
      <c r="A19" s="5" t="s">
        <v>169</v>
      </c>
    </row>
    <row r="20" spans="1:1" x14ac:dyDescent="0.25">
      <c r="A20" t="s">
        <v>168</v>
      </c>
    </row>
    <row r="23" spans="1:1" x14ac:dyDescent="0.25">
      <c r="A23" s="85" t="s">
        <v>192</v>
      </c>
    </row>
    <row r="24" spans="1:1" x14ac:dyDescent="0.25">
      <c r="A24" s="85"/>
    </row>
    <row r="25" spans="1:1" x14ac:dyDescent="0.25">
      <c r="A25" s="5" t="s">
        <v>171</v>
      </c>
    </row>
    <row r="26" spans="1:1" x14ac:dyDescent="0.25">
      <c r="A26" t="s">
        <v>170</v>
      </c>
    </row>
    <row r="28" spans="1:1" x14ac:dyDescent="0.25">
      <c r="A28" s="5" t="s">
        <v>173</v>
      </c>
    </row>
    <row r="29" spans="1:1" x14ac:dyDescent="0.25">
      <c r="A29" t="s">
        <v>172</v>
      </c>
    </row>
    <row r="31" spans="1:1" x14ac:dyDescent="0.25">
      <c r="A31" s="5" t="s">
        <v>174</v>
      </c>
    </row>
    <row r="32" spans="1:1" x14ac:dyDescent="0.25">
      <c r="A32" t="s">
        <v>175</v>
      </c>
    </row>
    <row r="34" spans="1:7" x14ac:dyDescent="0.25">
      <c r="A34" s="5" t="s">
        <v>176</v>
      </c>
    </row>
    <row r="35" spans="1:7" x14ac:dyDescent="0.25">
      <c r="A35" t="s">
        <v>177</v>
      </c>
    </row>
    <row r="37" spans="1:7" x14ac:dyDescent="0.25">
      <c r="A37" s="5" t="s">
        <v>182</v>
      </c>
    </row>
    <row r="38" spans="1:7" s="87" customFormat="1" x14ac:dyDescent="0.25">
      <c r="A38" s="87" t="s">
        <v>181</v>
      </c>
      <c r="B38" s="87" t="s">
        <v>182</v>
      </c>
      <c r="G38"/>
    </row>
    <row r="40" spans="1:7" x14ac:dyDescent="0.25">
      <c r="A40" s="88" t="s">
        <v>184</v>
      </c>
      <c r="B40" s="40"/>
    </row>
    <row r="41" spans="1:7" x14ac:dyDescent="0.25">
      <c r="A41" s="87" t="s">
        <v>183</v>
      </c>
    </row>
  </sheetData>
  <hyperlinks>
    <hyperlink ref="A12" r:id="rId1" xr:uid="{EEE682AA-C352-4903-AD84-29AFABEC9157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Bedarf</vt:lpstr>
      <vt:lpstr>Bedarf Zusammenfassung</vt:lpstr>
      <vt:lpstr>Fakturierbare Tage</vt:lpstr>
      <vt:lpstr>Einnahmen</vt:lpstr>
      <vt:lpstr>Berechneter Tagessatz</vt:lpstr>
      <vt:lpstr>Tools</vt:lpstr>
      <vt:lpstr>Bedarf!Druckbereich</vt:lpstr>
      <vt:lpstr>'Bedarf Zusammenfassung'!Druckbereich</vt:lpstr>
      <vt:lpstr>Einnahmen!Druckbereich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</dc:creator>
  <cp:lastModifiedBy>Béla Bisom - transmissions</cp:lastModifiedBy>
  <cp:lastPrinted>2015-02-25T12:43:21Z</cp:lastPrinted>
  <dcterms:created xsi:type="dcterms:W3CDTF">2012-03-08T09:11:48Z</dcterms:created>
  <dcterms:modified xsi:type="dcterms:W3CDTF">2026-07-09T07:03:29Z</dcterms:modified>
</cp:coreProperties>
</file>